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lviaHull\Desktop\SH\Presentation Evening\2024\"/>
    </mc:Choice>
  </mc:AlternateContent>
  <xr:revisionPtr revIDLastSave="0" documentId="13_ncr:1_{05EB1BF8-EBDC-4F7A-A8FB-AF3031C85807}" xr6:coauthVersionLast="47" xr6:coauthVersionMax="47" xr10:uidLastSave="{00000000-0000-0000-0000-000000000000}"/>
  <workbookProtection workbookAlgorithmName="SHA-512" workbookHashValue="rXaru8LGKez0cXGXlvlymrp7vyf5NxJGvquGAlxsiB+5CDNiMhq3gJ8PI0Id6CfdueojBMlH6vfzRZdE8oBJTw==" workbookSaltValue="27nDGVLkZFyZ/XzVTilIGA==" workbookSpinCount="100000" lockStructure="1"/>
  <bookViews>
    <workbookView xWindow="-120" yWindow="-120" windowWidth="38640" windowHeight="15840" xr2:uid="{D7F57DA1-0D4B-4AF9-8371-E1DC836AA533}"/>
  </bookViews>
  <sheets>
    <sheet name="Total Results" sheetId="1" r:id="rId1"/>
    <sheet name="Ladies Top 10" sheetId="2" r:id="rId2"/>
    <sheet name="Mens Top 10" sheetId="3" r:id="rId3"/>
  </sheets>
  <definedNames>
    <definedName name="_xlnm._FilterDatabase" localSheetId="0" hidden="1">'Total Results'!$B$1:$B$155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3" i="2"/>
  <c r="F12" i="2"/>
  <c r="F11" i="2"/>
  <c r="F10" i="2"/>
  <c r="F9" i="2"/>
  <c r="F8" i="2"/>
  <c r="F7" i="2"/>
  <c r="F6" i="2"/>
  <c r="F5" i="2"/>
  <c r="F4" i="2"/>
  <c r="F3" i="2"/>
  <c r="F2" i="2"/>
  <c r="AG32" i="1"/>
  <c r="AF32" i="1"/>
  <c r="AC32" i="1"/>
  <c r="AB32" i="1" a="1"/>
  <c r="AB32" i="1" s="1"/>
  <c r="AE32" i="1" s="1"/>
  <c r="Z32" i="1"/>
  <c r="AA32" i="1" s="1"/>
  <c r="AG83" i="1"/>
  <c r="AH83" i="1" s="1"/>
  <c r="AF83" i="1"/>
  <c r="AC83" i="1"/>
  <c r="Z83" i="1"/>
  <c r="AD83" i="1" s="1"/>
  <c r="AG34" i="1"/>
  <c r="AH34" i="1" s="1"/>
  <c r="AF34" i="1"/>
  <c r="AC34" i="1"/>
  <c r="AB34" i="1" a="1"/>
  <c r="AB34" i="1" s="1"/>
  <c r="AE34" i="1" s="1"/>
  <c r="Z34" i="1"/>
  <c r="AG128" i="1"/>
  <c r="AH128" i="1" s="1"/>
  <c r="AF128" i="1"/>
  <c r="AI128" i="1" s="1"/>
  <c r="AC128" i="1"/>
  <c r="Z128" i="1"/>
  <c r="AD128" i="1" s="1"/>
  <c r="AH86" i="1"/>
  <c r="AG86" i="1"/>
  <c r="AF86" i="1"/>
  <c r="AC86" i="1"/>
  <c r="Z86" i="1"/>
  <c r="AG145" i="1"/>
  <c r="AF145" i="1"/>
  <c r="AC145" i="1"/>
  <c r="Z145" i="1"/>
  <c r="AA145" i="1" s="1"/>
  <c r="AG85" i="1"/>
  <c r="AH85" i="1" s="1"/>
  <c r="AF85" i="1"/>
  <c r="AC85" i="1"/>
  <c r="Z85" i="1"/>
  <c r="AG135" i="1"/>
  <c r="AH135" i="1" s="1"/>
  <c r="AF135" i="1"/>
  <c r="AI135" i="1" s="1"/>
  <c r="AC135" i="1"/>
  <c r="Z135" i="1"/>
  <c r="AD135" i="1" s="1"/>
  <c r="AG54" i="1"/>
  <c r="AF54" i="1"/>
  <c r="AC54" i="1"/>
  <c r="Z54" i="1"/>
  <c r="AA54" i="1" s="1"/>
  <c r="AG58" i="1"/>
  <c r="AH58" i="1" s="1"/>
  <c r="AF58" i="1"/>
  <c r="AC58" i="1"/>
  <c r="Z58" i="1"/>
  <c r="AA58" i="1" s="1"/>
  <c r="AG110" i="1"/>
  <c r="AH110" i="1" s="1"/>
  <c r="AF110" i="1"/>
  <c r="AI110" i="1" s="1"/>
  <c r="AC110" i="1"/>
  <c r="Z110" i="1"/>
  <c r="AD110" i="1" s="1"/>
  <c r="AG47" i="1"/>
  <c r="AF47" i="1"/>
  <c r="AC47" i="1"/>
  <c r="Z47" i="1"/>
  <c r="AA47" i="1" s="1"/>
  <c r="AG79" i="1"/>
  <c r="AH79" i="1" s="1"/>
  <c r="AF79" i="1"/>
  <c r="AC79" i="1"/>
  <c r="Z79" i="1"/>
  <c r="AA79" i="1" s="1"/>
  <c r="AG28" i="1"/>
  <c r="AH28" i="1" s="1"/>
  <c r="AF28" i="1"/>
  <c r="AC28" i="1"/>
  <c r="AB28" i="1" a="1"/>
  <c r="AB28" i="1" s="1"/>
  <c r="AE28" i="1" s="1"/>
  <c r="Z28" i="1"/>
  <c r="AG30" i="1"/>
  <c r="AH30" i="1" s="1"/>
  <c r="AF30" i="1"/>
  <c r="AC30" i="1"/>
  <c r="AB30" i="1" a="1"/>
  <c r="AB30" i="1" s="1"/>
  <c r="AE30" i="1" s="1"/>
  <c r="Z30" i="1"/>
  <c r="AA30" i="1" s="1"/>
  <c r="AG76" i="1"/>
  <c r="AH76" i="1" s="1"/>
  <c r="AF76" i="1"/>
  <c r="AC76" i="1"/>
  <c r="Z76" i="1"/>
  <c r="AA76" i="1" s="1"/>
  <c r="AG118" i="1"/>
  <c r="AH118" i="1" s="1"/>
  <c r="AF118" i="1"/>
  <c r="AC118" i="1"/>
  <c r="Z118" i="1"/>
  <c r="AG15" i="1"/>
  <c r="AH15" i="1" s="1"/>
  <c r="AF15" i="1"/>
  <c r="AI15" i="1" s="1"/>
  <c r="AC15" i="1"/>
  <c r="AB15" i="1" a="1"/>
  <c r="AB15" i="1" s="1"/>
  <c r="AE15" i="1" s="1"/>
  <c r="Z15" i="1"/>
  <c r="AA15" i="1" s="1"/>
  <c r="AG154" i="1"/>
  <c r="AH154" i="1" s="1"/>
  <c r="AF154" i="1"/>
  <c r="AC154" i="1"/>
  <c r="Z154" i="1"/>
  <c r="AG97" i="1"/>
  <c r="AH97" i="1" s="1"/>
  <c r="AF97" i="1"/>
  <c r="AC97" i="1"/>
  <c r="Z97" i="1"/>
  <c r="AG26" i="1"/>
  <c r="AH26" i="1" s="1"/>
  <c r="AF26" i="1"/>
  <c r="AC26" i="1"/>
  <c r="AB26" i="1" a="1"/>
  <c r="AB26" i="1" s="1"/>
  <c r="AE26" i="1" s="1"/>
  <c r="Z26" i="1"/>
  <c r="AG130" i="1"/>
  <c r="AH130" i="1" s="1"/>
  <c r="AF130" i="1"/>
  <c r="AC130" i="1"/>
  <c r="Z130" i="1"/>
  <c r="AA130" i="1" s="1"/>
  <c r="AG6" i="1"/>
  <c r="AH6" i="1" s="1"/>
  <c r="AF6" i="1"/>
  <c r="AC6" i="1"/>
  <c r="AB6" i="1" a="1"/>
  <c r="AB6" i="1" s="1"/>
  <c r="AE6" i="1" s="1"/>
  <c r="Z6" i="1"/>
  <c r="AG108" i="1"/>
  <c r="AH108" i="1" s="1"/>
  <c r="AF108" i="1"/>
  <c r="AC108" i="1"/>
  <c r="Z108" i="1"/>
  <c r="AA108" i="1" s="1"/>
  <c r="AG11" i="1"/>
  <c r="AH11" i="1" s="1"/>
  <c r="AF11" i="1"/>
  <c r="AC11" i="1"/>
  <c r="AB11" i="1" a="1"/>
  <c r="AB11" i="1" s="1"/>
  <c r="AE11" i="1" s="1"/>
  <c r="Z11" i="1"/>
  <c r="AA11" i="1" s="1"/>
  <c r="AG90" i="1"/>
  <c r="AH90" i="1" s="1"/>
  <c r="AF90" i="1"/>
  <c r="AC90" i="1"/>
  <c r="Z90" i="1"/>
  <c r="AA90" i="1" s="1"/>
  <c r="AG51" i="1"/>
  <c r="AF51" i="1"/>
  <c r="AC51" i="1"/>
  <c r="Z51" i="1"/>
  <c r="AG36" i="1"/>
  <c r="AH36" i="1" s="1"/>
  <c r="AF36" i="1"/>
  <c r="AC36" i="1"/>
  <c r="AB36" i="1" a="1"/>
  <c r="AB36" i="1" s="1"/>
  <c r="AE36" i="1" s="1"/>
  <c r="Z36" i="1"/>
  <c r="AA36" i="1" s="1"/>
  <c r="AG131" i="1"/>
  <c r="AH131" i="1" s="1"/>
  <c r="AF131" i="1"/>
  <c r="AC131" i="1"/>
  <c r="Z131" i="1"/>
  <c r="AG109" i="1"/>
  <c r="AH109" i="1" s="1"/>
  <c r="AF109" i="1"/>
  <c r="AC109" i="1"/>
  <c r="Z109" i="1"/>
  <c r="AA109" i="1" s="1"/>
  <c r="AG5" i="1"/>
  <c r="AH5" i="1" s="1"/>
  <c r="AF5" i="1"/>
  <c r="AC5" i="1"/>
  <c r="AB5" i="1" a="1"/>
  <c r="AB5" i="1" s="1"/>
  <c r="AE5" i="1" s="1"/>
  <c r="Z5" i="1"/>
  <c r="AA5" i="1" s="1"/>
  <c r="AG123" i="1"/>
  <c r="AH123" i="1" s="1"/>
  <c r="AF123" i="1"/>
  <c r="AC123" i="1"/>
  <c r="Z123" i="1"/>
  <c r="AA123" i="1" s="1"/>
  <c r="AG53" i="1"/>
  <c r="AF53" i="1"/>
  <c r="AC53" i="1"/>
  <c r="Z53" i="1"/>
  <c r="AG60" i="1"/>
  <c r="AH60" i="1" s="1"/>
  <c r="AF60" i="1"/>
  <c r="AC60" i="1"/>
  <c r="Z60" i="1"/>
  <c r="AA60" i="1" s="1"/>
  <c r="AG16" i="1"/>
  <c r="AH16" i="1" s="1"/>
  <c r="AF16" i="1"/>
  <c r="AC16" i="1"/>
  <c r="AB16" i="1" a="1"/>
  <c r="AB16" i="1" s="1"/>
  <c r="AE16" i="1" s="1"/>
  <c r="Z16" i="1"/>
  <c r="AG10" i="1"/>
  <c r="AH10" i="1" s="1"/>
  <c r="AF10" i="1"/>
  <c r="AC10" i="1"/>
  <c r="AB10" i="1" a="1"/>
  <c r="AB10" i="1" s="1"/>
  <c r="AE10" i="1" s="1"/>
  <c r="Z10" i="1"/>
  <c r="AA10" i="1" s="1"/>
  <c r="AG132" i="1"/>
  <c r="AH132" i="1" s="1"/>
  <c r="AF132" i="1"/>
  <c r="AC132" i="1"/>
  <c r="Z132" i="1"/>
  <c r="AA132" i="1" s="1"/>
  <c r="AG73" i="1"/>
  <c r="AH73" i="1" s="1"/>
  <c r="AF73" i="1"/>
  <c r="AC73" i="1"/>
  <c r="Z73" i="1"/>
  <c r="AA73" i="1" s="1"/>
  <c r="AG45" i="1"/>
  <c r="AF45" i="1"/>
  <c r="AC45" i="1"/>
  <c r="Z45" i="1"/>
  <c r="AG93" i="1"/>
  <c r="AH93" i="1" s="1"/>
  <c r="AF93" i="1"/>
  <c r="AC93" i="1"/>
  <c r="Z93" i="1"/>
  <c r="AA93" i="1" s="1"/>
  <c r="AG61" i="1"/>
  <c r="AH61" i="1" s="1"/>
  <c r="AF61" i="1"/>
  <c r="AC61" i="1"/>
  <c r="Z61" i="1"/>
  <c r="AG52" i="1"/>
  <c r="AF52" i="1"/>
  <c r="AC52" i="1"/>
  <c r="Z52" i="1"/>
  <c r="AG105" i="1"/>
  <c r="AH105" i="1" s="1"/>
  <c r="AF105" i="1"/>
  <c r="AC105" i="1"/>
  <c r="Z105" i="1"/>
  <c r="AA105" i="1" s="1"/>
  <c r="AG102" i="1"/>
  <c r="AH102" i="1" s="1"/>
  <c r="AF102" i="1"/>
  <c r="AC102" i="1"/>
  <c r="Z102" i="1"/>
  <c r="AA102" i="1" s="1"/>
  <c r="AG119" i="1"/>
  <c r="AF119" i="1"/>
  <c r="AC119" i="1"/>
  <c r="Z119" i="1"/>
  <c r="AG14" i="1"/>
  <c r="AH14" i="1" s="1"/>
  <c r="AF14" i="1"/>
  <c r="AC14" i="1"/>
  <c r="AB14" i="1" a="1"/>
  <c r="AB14" i="1" s="1"/>
  <c r="AE14" i="1" s="1"/>
  <c r="Z14" i="1"/>
  <c r="AA14" i="1" s="1"/>
  <c r="AG7" i="1"/>
  <c r="AH7" i="1" s="1"/>
  <c r="AF7" i="1"/>
  <c r="AC7" i="1"/>
  <c r="AB7" i="1" a="1"/>
  <c r="AB7" i="1" s="1"/>
  <c r="AE7" i="1" s="1"/>
  <c r="Z7" i="1"/>
  <c r="AA7" i="1" s="1"/>
  <c r="AG113" i="1"/>
  <c r="AH113" i="1" s="1"/>
  <c r="AF113" i="1"/>
  <c r="AC113" i="1"/>
  <c r="Z113" i="1"/>
  <c r="AG39" i="1"/>
  <c r="AH39" i="1" s="1"/>
  <c r="AF39" i="1"/>
  <c r="AC39" i="1"/>
  <c r="Z39" i="1"/>
  <c r="AA39" i="1" s="1"/>
  <c r="AG17" i="1"/>
  <c r="AH17" i="1" s="1"/>
  <c r="AF17" i="1"/>
  <c r="AC17" i="1"/>
  <c r="AB17" i="1" a="1"/>
  <c r="AB17" i="1" s="1"/>
  <c r="AE17" i="1" s="1"/>
  <c r="Z17" i="1"/>
  <c r="AG48" i="1"/>
  <c r="AH48" i="1" s="1"/>
  <c r="AF48" i="1"/>
  <c r="AC48" i="1"/>
  <c r="Z48" i="1"/>
  <c r="AA48" i="1" s="1"/>
  <c r="AG75" i="1"/>
  <c r="AH75" i="1" s="1"/>
  <c r="AF75" i="1"/>
  <c r="AC75" i="1"/>
  <c r="Z75" i="1"/>
  <c r="AA75" i="1" s="1"/>
  <c r="AG134" i="1"/>
  <c r="AH134" i="1" s="1"/>
  <c r="AF134" i="1"/>
  <c r="AC134" i="1"/>
  <c r="Z134" i="1"/>
  <c r="AG42" i="1"/>
  <c r="AH42" i="1" s="1"/>
  <c r="AF42" i="1"/>
  <c r="AC42" i="1"/>
  <c r="Z42" i="1"/>
  <c r="AA42" i="1" s="1"/>
  <c r="AG92" i="1"/>
  <c r="AH92" i="1" s="1"/>
  <c r="AF92" i="1"/>
  <c r="AC92" i="1"/>
  <c r="Z92" i="1"/>
  <c r="AG87" i="1"/>
  <c r="AH87" i="1" s="1"/>
  <c r="AF87" i="1"/>
  <c r="AC87" i="1"/>
  <c r="Z87" i="1"/>
  <c r="AG140" i="1"/>
  <c r="AH140" i="1" s="1"/>
  <c r="AF140" i="1"/>
  <c r="AC140" i="1"/>
  <c r="Z140" i="1"/>
  <c r="AA140" i="1" s="1"/>
  <c r="AG80" i="1"/>
  <c r="AH80" i="1" s="1"/>
  <c r="AF80" i="1"/>
  <c r="AC80" i="1"/>
  <c r="Z80" i="1"/>
  <c r="AA80" i="1" s="1"/>
  <c r="AG84" i="1"/>
  <c r="AH84" i="1" s="1"/>
  <c r="AF84" i="1"/>
  <c r="AC84" i="1"/>
  <c r="Z84" i="1"/>
  <c r="AG4" i="1"/>
  <c r="AH4" i="1" s="1"/>
  <c r="AF4" i="1"/>
  <c r="AC4" i="1"/>
  <c r="AB4" i="1" a="1"/>
  <c r="AB4" i="1" s="1"/>
  <c r="AE4" i="1" s="1"/>
  <c r="Z4" i="1"/>
  <c r="AA4" i="1" s="1"/>
  <c r="AG19" i="1"/>
  <c r="AH19" i="1" s="1"/>
  <c r="AF19" i="1"/>
  <c r="AC19" i="1"/>
  <c r="AB19" i="1" a="1"/>
  <c r="AB19" i="1" s="1"/>
  <c r="AE19" i="1" s="1"/>
  <c r="Z19" i="1"/>
  <c r="AA19" i="1" s="1"/>
  <c r="AG66" i="1"/>
  <c r="AH66" i="1" s="1"/>
  <c r="AF66" i="1"/>
  <c r="AC66" i="1"/>
  <c r="Z66" i="1"/>
  <c r="AG59" i="1"/>
  <c r="AH59" i="1" s="1"/>
  <c r="AF59" i="1"/>
  <c r="AC59" i="1"/>
  <c r="Z59" i="1"/>
  <c r="AA59" i="1" s="1"/>
  <c r="AG68" i="1"/>
  <c r="AH68" i="1" s="1"/>
  <c r="AF68" i="1"/>
  <c r="AI68" i="1" s="1"/>
  <c r="AC68" i="1"/>
  <c r="Z68" i="1"/>
  <c r="AA68" i="1" s="1"/>
  <c r="AG112" i="1"/>
  <c r="AH112" i="1" s="1"/>
  <c r="AF112" i="1"/>
  <c r="AC112" i="1"/>
  <c r="Z112" i="1"/>
  <c r="AG136" i="1"/>
  <c r="AH136" i="1" s="1"/>
  <c r="AF136" i="1"/>
  <c r="AC136" i="1"/>
  <c r="Z136" i="1"/>
  <c r="AA136" i="1" s="1"/>
  <c r="AG124" i="1"/>
  <c r="AH124" i="1" s="1"/>
  <c r="AF124" i="1"/>
  <c r="AC124" i="1"/>
  <c r="Z124" i="1"/>
  <c r="AG18" i="1"/>
  <c r="AH18" i="1" s="1"/>
  <c r="AF18" i="1"/>
  <c r="AC18" i="1"/>
  <c r="AB18" i="1" a="1"/>
  <c r="AB18" i="1" s="1"/>
  <c r="AE18" i="1" s="1"/>
  <c r="Z18" i="1"/>
  <c r="AA18" i="1" s="1"/>
  <c r="AG62" i="1"/>
  <c r="AH62" i="1" s="1"/>
  <c r="AF62" i="1"/>
  <c r="AC62" i="1"/>
  <c r="Z62" i="1"/>
  <c r="AG141" i="1"/>
  <c r="AH141" i="1" s="1"/>
  <c r="AF141" i="1"/>
  <c r="AC141" i="1"/>
  <c r="Z141" i="1"/>
  <c r="AG151" i="1"/>
  <c r="AH151" i="1" s="1"/>
  <c r="AF151" i="1"/>
  <c r="AC151" i="1"/>
  <c r="Z151" i="1"/>
  <c r="AA151" i="1" s="1"/>
  <c r="AG142" i="1"/>
  <c r="AH142" i="1" s="1"/>
  <c r="AF142" i="1"/>
  <c r="AC142" i="1"/>
  <c r="Z142" i="1"/>
  <c r="AG38" i="1"/>
  <c r="AH38" i="1" s="1"/>
  <c r="AF38" i="1"/>
  <c r="AC38" i="1"/>
  <c r="Z38" i="1"/>
  <c r="AG101" i="1"/>
  <c r="AH101" i="1" s="1"/>
  <c r="AF101" i="1"/>
  <c r="AC101" i="1"/>
  <c r="Z101" i="1"/>
  <c r="AA101" i="1" s="1"/>
  <c r="AG64" i="1"/>
  <c r="AH64" i="1" s="1"/>
  <c r="AF64" i="1"/>
  <c r="AC64" i="1"/>
  <c r="Z64" i="1"/>
  <c r="AG31" i="1"/>
  <c r="AH31" i="1" s="1"/>
  <c r="AF31" i="1"/>
  <c r="AC31" i="1"/>
  <c r="AB31" i="1" a="1"/>
  <c r="AB31" i="1" s="1"/>
  <c r="AE31" i="1" s="1"/>
  <c r="Z31" i="1"/>
  <c r="AA31" i="1" s="1"/>
  <c r="AG37" i="1"/>
  <c r="AH37" i="1" s="1"/>
  <c r="AF37" i="1"/>
  <c r="AC37" i="1"/>
  <c r="Z37" i="1"/>
  <c r="AG23" i="1"/>
  <c r="AF23" i="1"/>
  <c r="AC23" i="1"/>
  <c r="AB23" i="1" a="1"/>
  <c r="AB23" i="1" s="1"/>
  <c r="AE23" i="1" s="1"/>
  <c r="Z23" i="1"/>
  <c r="AA23" i="1" s="1"/>
  <c r="AG96" i="1"/>
  <c r="AH96" i="1" s="1"/>
  <c r="AF96" i="1"/>
  <c r="AC96" i="1"/>
  <c r="Z96" i="1"/>
  <c r="AA96" i="1" s="1"/>
  <c r="AG29" i="1"/>
  <c r="AH29" i="1" s="1"/>
  <c r="AF29" i="1"/>
  <c r="AC29" i="1"/>
  <c r="AB29" i="1" a="1"/>
  <c r="AB29" i="1" s="1"/>
  <c r="AE29" i="1" s="1"/>
  <c r="Z29" i="1"/>
  <c r="AG89" i="1"/>
  <c r="AH89" i="1" s="1"/>
  <c r="AF89" i="1"/>
  <c r="AC89" i="1"/>
  <c r="Z89" i="1"/>
  <c r="AA89" i="1" s="1"/>
  <c r="AG91" i="1"/>
  <c r="AH91" i="1" s="1"/>
  <c r="AF91" i="1"/>
  <c r="AC91" i="1"/>
  <c r="Z91" i="1"/>
  <c r="AA91" i="1" s="1"/>
  <c r="AG65" i="1"/>
  <c r="AH65" i="1" s="1"/>
  <c r="AF65" i="1"/>
  <c r="AC65" i="1"/>
  <c r="Z65" i="1"/>
  <c r="AG74" i="1"/>
  <c r="AH74" i="1" s="1"/>
  <c r="AF74" i="1"/>
  <c r="AI74" i="1" s="1"/>
  <c r="AC74" i="1"/>
  <c r="Z74" i="1"/>
  <c r="AA74" i="1" s="1"/>
  <c r="AG104" i="1"/>
  <c r="AH104" i="1" s="1"/>
  <c r="AF104" i="1"/>
  <c r="AC104" i="1"/>
  <c r="Z104" i="1"/>
  <c r="AD104" i="1" s="1"/>
  <c r="AG41" i="1"/>
  <c r="AH41" i="1" s="1"/>
  <c r="AF41" i="1"/>
  <c r="AC41" i="1"/>
  <c r="Z41" i="1"/>
  <c r="AG27" i="1"/>
  <c r="AH27" i="1" s="1"/>
  <c r="AF27" i="1"/>
  <c r="AC27" i="1"/>
  <c r="AB27" i="1" a="1"/>
  <c r="AB27" i="1" s="1"/>
  <c r="AE27" i="1" s="1"/>
  <c r="Z27" i="1"/>
  <c r="AA27" i="1" s="1"/>
  <c r="AG137" i="1"/>
  <c r="AH137" i="1" s="1"/>
  <c r="AF137" i="1"/>
  <c r="AI137" i="1" s="1"/>
  <c r="AC137" i="1"/>
  <c r="Z137" i="1"/>
  <c r="AA137" i="1" s="1"/>
  <c r="AG129" i="1"/>
  <c r="AH129" i="1" s="1"/>
  <c r="AF129" i="1"/>
  <c r="AC129" i="1"/>
  <c r="Z129" i="1"/>
  <c r="AA129" i="1" s="1"/>
  <c r="AG115" i="1"/>
  <c r="AF115" i="1"/>
  <c r="AC115" i="1"/>
  <c r="Z115" i="1"/>
  <c r="AA115" i="1" s="1"/>
  <c r="AG117" i="1"/>
  <c r="AH117" i="1" s="1"/>
  <c r="AF117" i="1"/>
  <c r="AC117" i="1"/>
  <c r="Z117" i="1"/>
  <c r="AA117" i="1" s="1"/>
  <c r="AG21" i="1"/>
  <c r="AH21" i="1" s="1"/>
  <c r="AF21" i="1"/>
  <c r="AC21" i="1"/>
  <c r="AB21" i="1" a="1"/>
  <c r="AB21" i="1" s="1"/>
  <c r="AE21" i="1" s="1"/>
  <c r="Z21" i="1"/>
  <c r="AG98" i="1"/>
  <c r="AH98" i="1" s="1"/>
  <c r="AF98" i="1"/>
  <c r="AC98" i="1"/>
  <c r="Z98" i="1"/>
  <c r="AA98" i="1" s="1"/>
  <c r="AG99" i="1"/>
  <c r="AH99" i="1" s="1"/>
  <c r="AF99" i="1"/>
  <c r="AC99" i="1"/>
  <c r="Z99" i="1"/>
  <c r="AA99" i="1" s="1"/>
  <c r="AG114" i="1"/>
  <c r="AH114" i="1" s="1"/>
  <c r="AF114" i="1"/>
  <c r="AC114" i="1"/>
  <c r="Z114" i="1"/>
  <c r="AG138" i="1"/>
  <c r="AH138" i="1" s="1"/>
  <c r="AF138" i="1"/>
  <c r="AI138" i="1" s="1"/>
  <c r="AC138" i="1"/>
  <c r="Z138" i="1"/>
  <c r="AA138" i="1" s="1"/>
  <c r="AG152" i="1"/>
  <c r="AH152" i="1" s="1"/>
  <c r="AF152" i="1"/>
  <c r="AC152" i="1"/>
  <c r="Z152" i="1"/>
  <c r="AA152" i="1" s="1"/>
  <c r="AG72" i="1"/>
  <c r="AH72" i="1" s="1"/>
  <c r="AF72" i="1"/>
  <c r="AC72" i="1"/>
  <c r="Z72" i="1"/>
  <c r="AG55" i="1"/>
  <c r="AH55" i="1" s="1"/>
  <c r="AF55" i="1"/>
  <c r="AI55" i="1" s="1"/>
  <c r="AC55" i="1"/>
  <c r="Z55" i="1"/>
  <c r="AA55" i="1" s="1"/>
  <c r="AG12" i="1"/>
  <c r="AH12" i="1" s="1"/>
  <c r="AF12" i="1"/>
  <c r="AC12" i="1"/>
  <c r="AB12" i="1" a="1"/>
  <c r="AB12" i="1" s="1"/>
  <c r="AE12" i="1" s="1"/>
  <c r="Z12" i="1"/>
  <c r="AA12" i="1" s="1"/>
  <c r="AG148" i="1"/>
  <c r="AH148" i="1" s="1"/>
  <c r="AF148" i="1"/>
  <c r="AC148" i="1"/>
  <c r="Z148" i="1"/>
  <c r="AA148" i="1" s="1"/>
  <c r="AG153" i="1"/>
  <c r="AH153" i="1" s="1"/>
  <c r="AF153" i="1"/>
  <c r="AC153" i="1"/>
  <c r="Z153" i="1"/>
  <c r="AG13" i="1"/>
  <c r="AH13" i="1" s="1"/>
  <c r="AF13" i="1"/>
  <c r="AC13" i="1"/>
  <c r="AB13" i="1" a="1"/>
  <c r="AB13" i="1" s="1"/>
  <c r="AE13" i="1" s="1"/>
  <c r="Z13" i="1"/>
  <c r="AA13" i="1" s="1"/>
  <c r="AG8" i="1"/>
  <c r="AH8" i="1" s="1"/>
  <c r="AF8" i="1"/>
  <c r="AC8" i="1"/>
  <c r="AB8" i="1" a="1"/>
  <c r="AB8" i="1" s="1"/>
  <c r="AE8" i="1" s="1"/>
  <c r="Z8" i="1"/>
  <c r="AA8" i="1" s="1"/>
  <c r="AG35" i="1"/>
  <c r="AH35" i="1" s="1"/>
  <c r="AF35" i="1"/>
  <c r="AC35" i="1"/>
  <c r="Z35" i="1"/>
  <c r="AA35" i="1" s="1"/>
  <c r="AG146" i="1"/>
  <c r="AH146" i="1" s="1"/>
  <c r="AF146" i="1"/>
  <c r="AC146" i="1"/>
  <c r="Z146" i="1"/>
  <c r="AG44" i="1"/>
  <c r="AH44" i="1" s="1"/>
  <c r="AF44" i="1"/>
  <c r="AC44" i="1"/>
  <c r="Z44" i="1"/>
  <c r="AA44" i="1" s="1"/>
  <c r="AG122" i="1"/>
  <c r="AH122" i="1" s="1"/>
  <c r="AF122" i="1"/>
  <c r="AC122" i="1"/>
  <c r="Z122" i="1"/>
  <c r="AA122" i="1" s="1"/>
  <c r="AG133" i="1"/>
  <c r="AH133" i="1" s="1"/>
  <c r="AF133" i="1"/>
  <c r="AC133" i="1"/>
  <c r="Z133" i="1"/>
  <c r="AG81" i="1"/>
  <c r="AH81" i="1" s="1"/>
  <c r="AF81" i="1"/>
  <c r="AC81" i="1"/>
  <c r="Z81" i="1"/>
  <c r="AA81" i="1" s="1"/>
  <c r="AG82" i="1"/>
  <c r="AH82" i="1" s="1"/>
  <c r="AF82" i="1"/>
  <c r="AC82" i="1"/>
  <c r="Z82" i="1"/>
  <c r="AG139" i="1"/>
  <c r="AH139" i="1" s="1"/>
  <c r="AF139" i="1"/>
  <c r="AC139" i="1"/>
  <c r="Z139" i="1"/>
  <c r="AG71" i="1"/>
  <c r="AH71" i="1" s="1"/>
  <c r="AF71" i="1"/>
  <c r="AC71" i="1"/>
  <c r="Z71" i="1"/>
  <c r="AA71" i="1" s="1"/>
  <c r="AG116" i="1"/>
  <c r="AH116" i="1" s="1"/>
  <c r="AF116" i="1"/>
  <c r="AC116" i="1"/>
  <c r="Z116" i="1"/>
  <c r="AG25" i="1"/>
  <c r="AF25" i="1"/>
  <c r="AC25" i="1"/>
  <c r="AB25" i="1" a="1"/>
  <c r="AB25" i="1" s="1"/>
  <c r="AE25" i="1" s="1"/>
  <c r="Z25" i="1"/>
  <c r="AG33" i="1"/>
  <c r="AH33" i="1" s="1"/>
  <c r="AF33" i="1"/>
  <c r="AI33" i="1" s="1"/>
  <c r="AC33" i="1"/>
  <c r="AB33" i="1" a="1"/>
  <c r="AB33" i="1" s="1"/>
  <c r="AE33" i="1" s="1"/>
  <c r="Z33" i="1"/>
  <c r="AA33" i="1" s="1"/>
  <c r="AG67" i="1"/>
  <c r="AH67" i="1" s="1"/>
  <c r="AF67" i="1"/>
  <c r="AC67" i="1"/>
  <c r="Z67" i="1"/>
  <c r="AA67" i="1" s="1"/>
  <c r="AG143" i="1"/>
  <c r="AH143" i="1" s="1"/>
  <c r="AF143" i="1"/>
  <c r="AC143" i="1"/>
  <c r="Z143" i="1"/>
  <c r="AG88" i="1"/>
  <c r="AH88" i="1" s="1"/>
  <c r="AF88" i="1"/>
  <c r="AC88" i="1"/>
  <c r="Z88" i="1"/>
  <c r="AA88" i="1" s="1"/>
  <c r="AG149" i="1"/>
  <c r="AH149" i="1" s="1"/>
  <c r="AF149" i="1"/>
  <c r="AC149" i="1"/>
  <c r="Z149" i="1"/>
  <c r="AA149" i="1" s="1"/>
  <c r="AG70" i="1"/>
  <c r="AH70" i="1" s="1"/>
  <c r="AF70" i="1"/>
  <c r="AC70" i="1"/>
  <c r="Z70" i="1"/>
  <c r="AG57" i="1"/>
  <c r="AH57" i="1" s="1"/>
  <c r="AF57" i="1"/>
  <c r="AC57" i="1"/>
  <c r="Z57" i="1"/>
  <c r="AD57" i="1" s="1"/>
  <c r="AG126" i="1"/>
  <c r="AH126" i="1" s="1"/>
  <c r="AF126" i="1"/>
  <c r="AC126" i="1"/>
  <c r="Z126" i="1"/>
  <c r="AA126" i="1" s="1"/>
  <c r="AG150" i="1"/>
  <c r="AH150" i="1" s="1"/>
  <c r="AF150" i="1"/>
  <c r="AC150" i="1"/>
  <c r="Z150" i="1"/>
  <c r="AG120" i="1"/>
  <c r="AH120" i="1" s="1"/>
  <c r="AF120" i="1"/>
  <c r="AC120" i="1"/>
  <c r="Z120" i="1"/>
  <c r="AA120" i="1" s="1"/>
  <c r="AG3" i="1"/>
  <c r="AH3" i="1" s="1"/>
  <c r="AF3" i="1"/>
  <c r="AC3" i="1"/>
  <c r="AB3" i="1" a="1"/>
  <c r="AB3" i="1" s="1"/>
  <c r="AE3" i="1" s="1"/>
  <c r="Z3" i="1"/>
  <c r="AA3" i="1" s="1"/>
  <c r="AG20" i="1"/>
  <c r="AH20" i="1" s="1"/>
  <c r="AF20" i="1"/>
  <c r="AC20" i="1"/>
  <c r="AB20" i="1" a="1"/>
  <c r="AB20" i="1" s="1"/>
  <c r="AE20" i="1" s="1"/>
  <c r="Z20" i="1"/>
  <c r="AA20" i="1" s="1"/>
  <c r="AG107" i="1"/>
  <c r="AH107" i="1" s="1"/>
  <c r="AF107" i="1"/>
  <c r="AC107" i="1"/>
  <c r="Z107" i="1"/>
  <c r="AA107" i="1" s="1"/>
  <c r="AG106" i="1"/>
  <c r="AH106" i="1" s="1"/>
  <c r="AF106" i="1"/>
  <c r="AC106" i="1"/>
  <c r="Z106" i="1"/>
  <c r="AG46" i="1"/>
  <c r="AH46" i="1" s="1"/>
  <c r="AF46" i="1"/>
  <c r="AC46" i="1"/>
  <c r="Z46" i="1"/>
  <c r="AG40" i="1"/>
  <c r="AH40" i="1" s="1"/>
  <c r="AF40" i="1"/>
  <c r="AC40" i="1"/>
  <c r="Z40" i="1"/>
  <c r="AA40" i="1" s="1"/>
  <c r="AG127" i="1"/>
  <c r="AH127" i="1" s="1"/>
  <c r="AF127" i="1"/>
  <c r="AC127" i="1"/>
  <c r="Z127" i="1"/>
  <c r="AG100" i="1"/>
  <c r="AH100" i="1" s="1"/>
  <c r="AF100" i="1"/>
  <c r="AC100" i="1"/>
  <c r="Z100" i="1"/>
  <c r="AA100" i="1" s="1"/>
  <c r="AG69" i="1"/>
  <c r="AH69" i="1" s="1"/>
  <c r="AF69" i="1"/>
  <c r="AC69" i="1"/>
  <c r="Z69" i="1"/>
  <c r="AA69" i="1" s="1"/>
  <c r="AG95" i="1"/>
  <c r="AH95" i="1" s="1"/>
  <c r="AF95" i="1"/>
  <c r="AC95" i="1"/>
  <c r="Z95" i="1"/>
  <c r="AG77" i="1"/>
  <c r="AH77" i="1" s="1"/>
  <c r="AF77" i="1"/>
  <c r="AC77" i="1"/>
  <c r="Z77" i="1"/>
  <c r="AA77" i="1" s="1"/>
  <c r="AG121" i="1"/>
  <c r="AH121" i="1" s="1"/>
  <c r="AF121" i="1"/>
  <c r="AC121" i="1"/>
  <c r="Z121" i="1"/>
  <c r="AA121" i="1" s="1"/>
  <c r="AG78" i="1"/>
  <c r="AH78" i="1" s="1"/>
  <c r="AF78" i="1"/>
  <c r="AC78" i="1"/>
  <c r="Z78" i="1"/>
  <c r="AA78" i="1" s="1"/>
  <c r="AG49" i="1"/>
  <c r="AH49" i="1" s="1"/>
  <c r="AF49" i="1"/>
  <c r="AI49" i="1" s="1"/>
  <c r="AC49" i="1"/>
  <c r="Z49" i="1"/>
  <c r="AA49" i="1" s="1"/>
  <c r="AG50" i="1"/>
  <c r="AH50" i="1" s="1"/>
  <c r="AF50" i="1"/>
  <c r="AC50" i="1"/>
  <c r="Z50" i="1"/>
  <c r="AA50" i="1" s="1"/>
  <c r="AG24" i="1"/>
  <c r="AH24" i="1" s="1"/>
  <c r="AF24" i="1"/>
  <c r="AC24" i="1"/>
  <c r="AD24" i="1" s="1"/>
  <c r="AB24" i="1" a="1"/>
  <c r="AB24" i="1" s="1"/>
  <c r="AE24" i="1" s="1"/>
  <c r="Z24" i="1"/>
  <c r="AA24" i="1" s="1"/>
  <c r="AG22" i="1"/>
  <c r="AH22" i="1" s="1"/>
  <c r="AF22" i="1"/>
  <c r="AC22" i="1"/>
  <c r="AB22" i="1" a="1"/>
  <c r="AB22" i="1" s="1"/>
  <c r="AE22" i="1" s="1"/>
  <c r="Z22" i="1"/>
  <c r="AG103" i="1"/>
  <c r="AH103" i="1" s="1"/>
  <c r="AF103" i="1"/>
  <c r="AC103" i="1"/>
  <c r="Z103" i="1"/>
  <c r="AG111" i="1"/>
  <c r="AH111" i="1" s="1"/>
  <c r="AF111" i="1"/>
  <c r="AC111" i="1"/>
  <c r="Z111" i="1"/>
  <c r="AG63" i="1"/>
  <c r="AH63" i="1" s="1"/>
  <c r="AF63" i="1"/>
  <c r="AC63" i="1"/>
  <c r="Z63" i="1"/>
  <c r="AG125" i="1"/>
  <c r="AH125" i="1" s="1"/>
  <c r="AF125" i="1"/>
  <c r="AC125" i="1"/>
  <c r="Z125" i="1"/>
  <c r="AA125" i="1" s="1"/>
  <c r="AG144" i="1"/>
  <c r="AH144" i="1" s="1"/>
  <c r="AF144" i="1"/>
  <c r="AC144" i="1"/>
  <c r="Z144" i="1"/>
  <c r="AG56" i="1"/>
  <c r="AH56" i="1" s="1"/>
  <c r="AF56" i="1"/>
  <c r="AC56" i="1"/>
  <c r="Z56" i="1"/>
  <c r="AG9" i="1"/>
  <c r="AH9" i="1" s="1"/>
  <c r="AF9" i="1"/>
  <c r="AC9" i="1"/>
  <c r="AB9" i="1" a="1"/>
  <c r="AB9" i="1" s="1"/>
  <c r="AE9" i="1" s="1"/>
  <c r="Z9" i="1"/>
  <c r="AA9" i="1" s="1"/>
  <c r="AG147" i="1"/>
  <c r="AH147" i="1" s="1"/>
  <c r="AF147" i="1"/>
  <c r="AC147" i="1"/>
  <c r="Z147" i="1"/>
  <c r="AA147" i="1" s="1"/>
  <c r="AG43" i="1"/>
  <c r="AH43" i="1" s="1"/>
  <c r="AF43" i="1"/>
  <c r="AC43" i="1"/>
  <c r="Z43" i="1"/>
  <c r="AG94" i="1"/>
  <c r="AF94" i="1"/>
  <c r="AC94" i="1"/>
  <c r="Z94" i="1"/>
  <c r="AA94" i="1" s="1"/>
  <c r="X2" i="1"/>
  <c r="W2" i="1"/>
  <c r="V2" i="1"/>
  <c r="U2" i="1"/>
  <c r="T2" i="1"/>
  <c r="S2" i="1"/>
  <c r="R2" i="1"/>
  <c r="Q2" i="1"/>
  <c r="P2" i="1"/>
  <c r="O2" i="1"/>
  <c r="N2" i="1"/>
  <c r="M2" i="1"/>
  <c r="L2" i="1"/>
  <c r="J2" i="1"/>
  <c r="I2" i="1"/>
  <c r="H2" i="1"/>
  <c r="G2" i="1"/>
  <c r="F2" i="1"/>
  <c r="E2" i="1"/>
  <c r="D2" i="1"/>
  <c r="C2" i="1"/>
  <c r="AD43" i="1" l="1"/>
  <c r="AD137" i="1"/>
  <c r="AI105" i="1"/>
  <c r="AD61" i="1"/>
  <c r="AI93" i="1"/>
  <c r="AD92" i="1"/>
  <c r="AI42" i="1"/>
  <c r="AD26" i="1"/>
  <c r="AD130" i="1"/>
  <c r="AI63" i="1"/>
  <c r="AI78" i="1"/>
  <c r="AI95" i="1"/>
  <c r="AI66" i="1"/>
  <c r="AI80" i="1"/>
  <c r="AD73" i="1"/>
  <c r="AI22" i="1"/>
  <c r="AD100" i="1"/>
  <c r="AI120" i="1"/>
  <c r="AI57" i="1"/>
  <c r="AD62" i="1"/>
  <c r="AI102" i="1"/>
  <c r="AI6" i="1"/>
  <c r="AD36" i="1"/>
  <c r="AI86" i="1"/>
  <c r="AD70" i="1"/>
  <c r="AD143" i="1"/>
  <c r="AD116" i="1"/>
  <c r="AD82" i="1"/>
  <c r="AI81" i="1"/>
  <c r="AI44" i="1"/>
  <c r="AI39" i="1"/>
  <c r="AD47" i="1"/>
  <c r="AD34" i="1"/>
  <c r="AD95" i="1"/>
  <c r="AI69" i="1"/>
  <c r="AD127" i="1"/>
  <c r="AI40" i="1"/>
  <c r="AD106" i="1"/>
  <c r="AI107" i="1"/>
  <c r="AI20" i="1"/>
  <c r="AI31" i="1"/>
  <c r="AI141" i="1"/>
  <c r="AI134" i="1"/>
  <c r="AI131" i="1"/>
  <c r="AD85" i="1"/>
  <c r="AI127" i="1"/>
  <c r="AI13" i="1"/>
  <c r="AD129" i="1"/>
  <c r="AI87" i="1"/>
  <c r="AI17" i="1"/>
  <c r="AD132" i="1"/>
  <c r="AI36" i="1"/>
  <c r="AD79" i="1"/>
  <c r="AD63" i="1"/>
  <c r="AD111" i="1"/>
  <c r="AD139" i="1"/>
  <c r="AI8" i="1"/>
  <c r="AI129" i="1"/>
  <c r="AD102" i="1"/>
  <c r="AI133" i="1"/>
  <c r="AD44" i="1"/>
  <c r="AD105" i="1"/>
  <c r="AI60" i="1"/>
  <c r="AD123" i="1"/>
  <c r="AI143" i="1"/>
  <c r="AD146" i="1"/>
  <c r="AI28" i="1"/>
  <c r="AI56" i="1"/>
  <c r="AD121" i="1"/>
  <c r="AI139" i="1"/>
  <c r="AD141" i="1"/>
  <c r="AI18" i="1"/>
  <c r="AI109" i="1"/>
  <c r="AI118" i="1"/>
  <c r="AI146" i="1"/>
  <c r="AD49" i="1"/>
  <c r="AI25" i="1"/>
  <c r="AD133" i="1"/>
  <c r="AI38" i="1"/>
  <c r="AD11" i="1"/>
  <c r="AD15" i="1"/>
  <c r="AA128" i="1"/>
  <c r="AA111" i="1"/>
  <c r="AA70" i="1"/>
  <c r="AD42" i="1"/>
  <c r="AI130" i="1"/>
  <c r="AI145" i="1"/>
  <c r="AA34" i="1"/>
  <c r="AA29" i="1" s="1"/>
  <c r="AD56" i="1"/>
  <c r="AD144" i="1"/>
  <c r="AD22" i="1"/>
  <c r="AD50" i="1"/>
  <c r="AI106" i="1"/>
  <c r="AD150" i="1"/>
  <c r="AD152" i="1"/>
  <c r="AI117" i="1"/>
  <c r="AD38" i="1"/>
  <c r="AI151" i="1"/>
  <c r="AI112" i="1"/>
  <c r="AI84" i="1"/>
  <c r="AD109" i="1"/>
  <c r="AI11" i="1"/>
  <c r="AA26" i="1"/>
  <c r="AI154" i="1"/>
  <c r="AI79" i="1"/>
  <c r="AI47" i="1"/>
  <c r="AI83" i="1"/>
  <c r="AI144" i="1"/>
  <c r="AI50" i="1"/>
  <c r="AD77" i="1"/>
  <c r="AD46" i="1"/>
  <c r="AD120" i="1"/>
  <c r="AA150" i="1"/>
  <c r="AD88" i="1"/>
  <c r="AD25" i="1"/>
  <c r="AD148" i="1"/>
  <c r="AI41" i="1"/>
  <c r="AD4" i="1"/>
  <c r="AD14" i="1"/>
  <c r="AD30" i="1"/>
  <c r="AD28" i="1"/>
  <c r="AD103" i="1"/>
  <c r="AI24" i="1"/>
  <c r="AI77" i="1"/>
  <c r="AI100" i="1"/>
  <c r="AI46" i="1"/>
  <c r="AI88" i="1"/>
  <c r="AD153" i="1"/>
  <c r="AI12" i="1"/>
  <c r="AI98" i="1"/>
  <c r="AD23" i="1"/>
  <c r="AD124" i="1"/>
  <c r="AI136" i="1"/>
  <c r="AD59" i="1"/>
  <c r="AI19" i="1"/>
  <c r="AI4" i="1"/>
  <c r="AI75" i="1"/>
  <c r="AI113" i="1"/>
  <c r="AI7" i="1"/>
  <c r="AI14" i="1"/>
  <c r="AD45" i="1"/>
  <c r="AI73" i="1"/>
  <c r="AI132" i="1"/>
  <c r="AD53" i="1"/>
  <c r="AI123" i="1"/>
  <c r="AD76" i="1"/>
  <c r="AI54" i="1"/>
  <c r="AA103" i="1"/>
  <c r="AD147" i="1"/>
  <c r="AI9" i="1"/>
  <c r="AI125" i="1"/>
  <c r="AD3" i="1"/>
  <c r="AI126" i="1"/>
  <c r="AI71" i="1"/>
  <c r="AD27" i="1"/>
  <c r="AI89" i="1"/>
  <c r="AI37" i="1"/>
  <c r="AD31" i="1"/>
  <c r="AI101" i="1"/>
  <c r="AI142" i="1"/>
  <c r="AI124" i="1"/>
  <c r="AD68" i="1"/>
  <c r="AD19" i="1"/>
  <c r="AI140" i="1"/>
  <c r="AD48" i="1"/>
  <c r="AD113" i="1"/>
  <c r="AI61" i="1"/>
  <c r="AI16" i="1"/>
  <c r="AD51" i="1"/>
  <c r="AD90" i="1"/>
  <c r="AI26" i="1"/>
  <c r="AI30" i="1"/>
  <c r="AD58" i="1"/>
  <c r="AI85" i="1"/>
  <c r="AI34" i="1"/>
  <c r="AI32" i="1"/>
  <c r="AI43" i="1"/>
  <c r="AI147" i="1"/>
  <c r="AI103" i="1"/>
  <c r="AD78" i="1"/>
  <c r="AD20" i="1"/>
  <c r="AI150" i="1"/>
  <c r="AI70" i="1"/>
  <c r="AI116" i="1"/>
  <c r="AD12" i="1"/>
  <c r="AI72" i="1"/>
  <c r="AI152" i="1"/>
  <c r="AD99" i="1"/>
  <c r="AD117" i="1"/>
  <c r="AD115" i="1"/>
  <c r="AI27" i="1"/>
  <c r="AI65" i="1"/>
  <c r="AI91" i="1"/>
  <c r="AI29" i="1"/>
  <c r="AI59" i="1"/>
  <c r="AI48" i="1"/>
  <c r="AD119" i="1"/>
  <c r="AI90" i="1"/>
  <c r="AI108" i="1"/>
  <c r="AD154" i="1"/>
  <c r="AD118" i="1"/>
  <c r="AI58" i="1"/>
  <c r="AD86" i="1"/>
  <c r="AA56" i="1"/>
  <c r="AI94" i="1"/>
  <c r="AA63" i="1"/>
  <c r="AI111" i="1"/>
  <c r="AA95" i="1"/>
  <c r="AA127" i="1"/>
  <c r="AA106" i="1"/>
  <c r="AI3" i="1"/>
  <c r="AA57" i="1"/>
  <c r="AA143" i="1"/>
  <c r="AH25" i="1"/>
  <c r="AA133" i="1"/>
  <c r="AA146" i="1"/>
  <c r="AI96" i="1"/>
  <c r="AI23" i="1"/>
  <c r="AA141" i="1"/>
  <c r="AD136" i="1"/>
  <c r="AA92" i="1"/>
  <c r="AA85" i="1"/>
  <c r="AH94" i="1"/>
  <c r="AA144" i="1"/>
  <c r="AA22" i="1"/>
  <c r="AI121" i="1"/>
  <c r="AD69" i="1"/>
  <c r="AD40" i="1"/>
  <c r="AD107" i="1"/>
  <c r="AD149" i="1"/>
  <c r="AA25" i="1"/>
  <c r="AA139" i="1"/>
  <c r="AD81" i="1"/>
  <c r="AD122" i="1"/>
  <c r="AD35" i="1"/>
  <c r="AI148" i="1"/>
  <c r="AI114" i="1"/>
  <c r="AI99" i="1"/>
  <c r="AI21" i="1"/>
  <c r="AI104" i="1"/>
  <c r="AD91" i="1"/>
  <c r="AD96" i="1"/>
  <c r="AA38" i="1"/>
  <c r="AD142" i="1"/>
  <c r="AD151" i="1"/>
  <c r="AA124" i="1"/>
  <c r="AD10" i="1"/>
  <c r="AD5" i="1"/>
  <c r="AI97" i="1"/>
  <c r="AD145" i="1"/>
  <c r="AA110" i="1"/>
  <c r="AD125" i="1"/>
  <c r="AD126" i="1"/>
  <c r="AD67" i="1"/>
  <c r="AD71" i="1"/>
  <c r="AD13" i="1"/>
  <c r="AD64" i="1"/>
  <c r="AD101" i="1"/>
  <c r="AD80" i="1"/>
  <c r="AD140" i="1"/>
  <c r="AI92" i="1"/>
  <c r="AD75" i="1"/>
  <c r="AD39" i="1"/>
  <c r="AD52" i="1"/>
  <c r="AD93" i="1"/>
  <c r="AI10" i="1"/>
  <c r="AD60" i="1"/>
  <c r="AI5" i="1"/>
  <c r="AI76" i="1"/>
  <c r="AD54" i="1"/>
  <c r="AA154" i="1"/>
  <c r="AD29" i="1"/>
  <c r="AD97" i="1"/>
  <c r="AA97" i="1"/>
  <c r="AD94" i="1"/>
  <c r="AA43" i="1"/>
  <c r="AD66" i="1"/>
  <c r="AD17" i="1"/>
  <c r="AA17" i="1"/>
  <c r="AI51" i="1"/>
  <c r="AH51" i="1"/>
  <c r="AD6" i="1"/>
  <c r="AA6" i="1"/>
  <c r="AD41" i="1"/>
  <c r="AA41" i="1"/>
  <c r="AI52" i="1"/>
  <c r="AH52" i="1"/>
  <c r="AI149" i="1"/>
  <c r="AI122" i="1"/>
  <c r="AI35" i="1"/>
  <c r="AI153" i="1"/>
  <c r="AD72" i="1"/>
  <c r="AA72" i="1"/>
  <c r="AD21" i="1"/>
  <c r="AA21" i="1"/>
  <c r="AI115" i="1"/>
  <c r="AH115" i="1"/>
  <c r="AD37" i="1"/>
  <c r="AA37" i="1"/>
  <c r="AI119" i="1"/>
  <c r="AH119" i="1"/>
  <c r="AD87" i="1"/>
  <c r="AA87" i="1"/>
  <c r="AD9" i="1"/>
  <c r="AI67" i="1"/>
  <c r="AI82" i="1"/>
  <c r="AD65" i="1"/>
  <c r="AA65" i="1"/>
  <c r="AI62" i="1"/>
  <c r="AD84" i="1"/>
  <c r="AD134" i="1"/>
  <c r="AA134" i="1"/>
  <c r="AD131" i="1"/>
  <c r="AA131" i="1"/>
  <c r="AD112" i="1"/>
  <c r="AA112" i="1"/>
  <c r="AI45" i="1"/>
  <c r="AH45" i="1"/>
  <c r="AI53" i="1"/>
  <c r="AH53" i="1"/>
  <c r="AD114" i="1"/>
  <c r="AA114" i="1"/>
  <c r="AI64" i="1"/>
  <c r="AD16" i="1"/>
  <c r="AA16" i="1"/>
  <c r="AD55" i="1"/>
  <c r="AD138" i="1"/>
  <c r="AD98" i="1"/>
  <c r="AD74" i="1"/>
  <c r="AD89" i="1"/>
  <c r="AD108" i="1"/>
  <c r="AA28" i="1"/>
  <c r="AH47" i="1"/>
  <c r="AH54" i="1"/>
  <c r="AH145" i="1"/>
  <c r="AA83" i="1"/>
  <c r="AD32" i="1"/>
  <c r="AD33" i="1"/>
  <c r="AA116" i="1"/>
  <c r="AA82" i="1"/>
  <c r="AD8" i="1"/>
  <c r="AA153" i="1"/>
  <c r="AA64" i="1"/>
  <c r="AA142" i="1"/>
  <c r="AD18" i="1"/>
  <c r="AA113" i="1"/>
  <c r="AD7" i="1"/>
  <c r="AA119" i="1"/>
  <c r="AA52" i="1"/>
  <c r="AA45" i="1"/>
  <c r="AA53" i="1"/>
  <c r="AA51" i="1"/>
  <c r="AH23" i="1"/>
  <c r="AA118" i="1"/>
  <c r="AA135" i="1"/>
  <c r="AA86" i="1"/>
  <c r="AH3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<sst xmlns="http://schemas.openxmlformats.org/spreadsheetml/2006/main" count="548" uniqueCount="211">
  <si>
    <t>Name</t>
  </si>
  <si>
    <t>Gender</t>
  </si>
  <si>
    <t>Oundle 10K</t>
  </si>
  <si>
    <t>Stamford 30K</t>
  </si>
  <si>
    <t>Retford Half Marathon</t>
  </si>
  <si>
    <t>City of Lincoln 10K</t>
  </si>
  <si>
    <t>Spring Marathon Window</t>
  </si>
  <si>
    <t>Langtoft 10K</t>
  </si>
  <si>
    <t>Rutland Water parkrun</t>
  </si>
  <si>
    <t>Beeston AC Trent 5</t>
  </si>
  <si>
    <t>GRC 'Covid' 5K</t>
  </si>
  <si>
    <t>Whissendine 6ix</t>
  </si>
  <si>
    <t>Heckington Show 10 Miler</t>
  </si>
  <si>
    <t>Bassingham Bash</t>
  </si>
  <si>
    <t>Lincoln 5K</t>
  </si>
  <si>
    <t>Watermead parkrun</t>
  </si>
  <si>
    <t>Autumn Marathon Window</t>
  </si>
  <si>
    <t>West Pinchbeck 10K</t>
  </si>
  <si>
    <t>Worksop Halloween Half</t>
  </si>
  <si>
    <t>Derby 10 Mile</t>
  </si>
  <si>
    <t>Doncaster 10k</t>
  </si>
  <si>
    <t>Turkey Trot Half Marathon</t>
  </si>
  <si>
    <t>Doddington Hall parkrun</t>
  </si>
  <si>
    <t>Joker</t>
  </si>
  <si>
    <t>TOTAL</t>
  </si>
  <si>
    <t>TOTAL POINTS</t>
  </si>
  <si>
    <t>GP Score (6 Scores)</t>
  </si>
  <si>
    <t>Races</t>
  </si>
  <si>
    <t>Average of ALL Races</t>
  </si>
  <si>
    <t>Average of 'Counting Races'</t>
  </si>
  <si>
    <t>Max Score</t>
  </si>
  <si>
    <t>Lowest Score</t>
  </si>
  <si>
    <t>Lowest Score Points</t>
  </si>
  <si>
    <t>Differential (Max - Lowest)</t>
  </si>
  <si>
    <t>~COUNT (for Admin)~</t>
  </si>
  <si>
    <t>~</t>
  </si>
  <si>
    <t>Addelle Pattison</t>
  </si>
  <si>
    <t>F</t>
  </si>
  <si>
    <t>-</t>
  </si>
  <si>
    <t>Adrian Land</t>
  </si>
  <si>
    <t>M</t>
  </si>
  <si>
    <t>Agnes Van Rheinberg</t>
  </si>
  <si>
    <t>Alan Carley</t>
  </si>
  <si>
    <t>Alex Curtis (2nd Claim)</t>
  </si>
  <si>
    <t>Amelia Britten</t>
  </si>
  <si>
    <t>Amy Jennison</t>
  </si>
  <si>
    <t>Andrea Ward</t>
  </si>
  <si>
    <t>Andrew Devine</t>
  </si>
  <si>
    <t>Andrew Goddard</t>
  </si>
  <si>
    <t>Andrew MacAllister</t>
  </si>
  <si>
    <t>Andrew Pask</t>
  </si>
  <si>
    <t>Anna Harding</t>
  </si>
  <si>
    <t>Anne Fleming</t>
  </si>
  <si>
    <t>Anthony Boyle</t>
  </si>
  <si>
    <t>Balint Beni</t>
  </si>
  <si>
    <t>Ben Mason</t>
  </si>
  <si>
    <t>Brendon Buckley</t>
  </si>
  <si>
    <t>Brian Hawkins</t>
  </si>
  <si>
    <t>Brian Joyce (International)</t>
  </si>
  <si>
    <t>Briarny Hayes</t>
  </si>
  <si>
    <t>Cameron Hoggan</t>
  </si>
  <si>
    <t>Carlene Veasey</t>
  </si>
  <si>
    <t>Carol Storey</t>
  </si>
  <si>
    <t>Caroline Davis</t>
  </si>
  <si>
    <t>Catherine Payne</t>
  </si>
  <si>
    <t>Charlotte Wood</t>
  </si>
  <si>
    <t>Chetna Mistry</t>
  </si>
  <si>
    <t>Chris Smith</t>
  </si>
  <si>
    <t>Christine Sawyer</t>
  </si>
  <si>
    <t>Christopher Moore</t>
  </si>
  <si>
    <t>CJ Walker</t>
  </si>
  <si>
    <t>Clare Mitchell</t>
  </si>
  <si>
    <t>Clare Smith</t>
  </si>
  <si>
    <t>Clive George</t>
  </si>
  <si>
    <t>Craig Drury</t>
  </si>
  <si>
    <t>Daniel Pearce</t>
  </si>
  <si>
    <t>Danny Wallace</t>
  </si>
  <si>
    <t>Darren Harley</t>
  </si>
  <si>
    <t>David Parker</t>
  </si>
  <si>
    <t>Davina Honeywood</t>
  </si>
  <si>
    <t>Dean Riggall</t>
  </si>
  <si>
    <t>Edina Burns</t>
  </si>
  <si>
    <t>Emma Bannister</t>
  </si>
  <si>
    <t>Emma Duncan</t>
  </si>
  <si>
    <t>Emma Hopkinson</t>
  </si>
  <si>
    <t>Gav Meadows</t>
  </si>
  <si>
    <t>Gavin Potter</t>
  </si>
  <si>
    <t>Hannah Whittaker</t>
  </si>
  <si>
    <t>Helen Marshall</t>
  </si>
  <si>
    <t>Hina Mistry-Moulton</t>
  </si>
  <si>
    <t>Holly Durham</t>
  </si>
  <si>
    <t>Holly Wragg</t>
  </si>
  <si>
    <t>Jack Heathershaw</t>
  </si>
  <si>
    <t>Jack Holroyd</t>
  </si>
  <si>
    <t>Jacqueline Anderson</t>
  </si>
  <si>
    <t>Jacqueline Jacobs</t>
  </si>
  <si>
    <t>Jaimie Lord</t>
  </si>
  <si>
    <t>Jake Richardson (2nd Claim)</t>
  </si>
  <si>
    <t>James McMullen</t>
  </si>
  <si>
    <t>Jason Blair</t>
  </si>
  <si>
    <t>Jason Walker</t>
  </si>
  <si>
    <t>Jeni Crompton</t>
  </si>
  <si>
    <t>Jingbiao Yang</t>
  </si>
  <si>
    <t>Jo Grace</t>
  </si>
  <si>
    <t>Joaquim Jeronimo</t>
  </si>
  <si>
    <t>Joe Clarke</t>
  </si>
  <si>
    <t>Joe Diggins</t>
  </si>
  <si>
    <t>Jon Whittaker</t>
  </si>
  <si>
    <t>Jonathan Gilbert</t>
  </si>
  <si>
    <t>Joni Goodband</t>
  </si>
  <si>
    <t>Judi Allsopp</t>
  </si>
  <si>
    <t>Julia Hallam</t>
  </si>
  <si>
    <t>Julie Gilbert</t>
  </si>
  <si>
    <t>Karl Clark</t>
  </si>
  <si>
    <t>Katherine Thompson</t>
  </si>
  <si>
    <t>Katie Wallace</t>
  </si>
  <si>
    <t>Kayla Kunz (International)</t>
  </si>
  <si>
    <t>Kevin Wallace</t>
  </si>
  <si>
    <t>Kris Radford</t>
  </si>
  <si>
    <t>Laura Pigott</t>
  </si>
  <si>
    <t>Lisa Sharp</t>
  </si>
  <si>
    <t>Luanne Morton</t>
  </si>
  <si>
    <t>Marjorie Spendlow</t>
  </si>
  <si>
    <t>Mark Angeloni</t>
  </si>
  <si>
    <t>Mark Rice</t>
  </si>
  <si>
    <t>Mark Toms</t>
  </si>
  <si>
    <t>Martin Carter</t>
  </si>
  <si>
    <t>Martin Rodell</t>
  </si>
  <si>
    <t>Martyn Wand</t>
  </si>
  <si>
    <t>Matthew Atter</t>
  </si>
  <si>
    <t>Matthew Kingston-Lee</t>
  </si>
  <si>
    <t>Matthew Sadler</t>
  </si>
  <si>
    <t>Naomi Rivers</t>
  </si>
  <si>
    <t>Neil Jameson</t>
  </si>
  <si>
    <t>Nicci Whittaker</t>
  </si>
  <si>
    <t>Nick Marshall</t>
  </si>
  <si>
    <t>Nicola Ruston-Litchfield</t>
  </si>
  <si>
    <t>Owen Wainwright</t>
  </si>
  <si>
    <t>Paul Davidson</t>
  </si>
  <si>
    <t>Paul Davis</t>
  </si>
  <si>
    <t>Paul Jepson</t>
  </si>
  <si>
    <t>Paul Kelly</t>
  </si>
  <si>
    <t>Paul Rushworth</t>
  </si>
  <si>
    <t>Peter Bonner</t>
  </si>
  <si>
    <t>Peter Jennings</t>
  </si>
  <si>
    <t>Peter Storey</t>
  </si>
  <si>
    <t>Piers Pye-Watson</t>
  </si>
  <si>
    <t>Rachel Hamilton</t>
  </si>
  <si>
    <t>Rachel Pattison</t>
  </si>
  <si>
    <t>Richard Dobbs</t>
  </si>
  <si>
    <t>Richard Payne</t>
  </si>
  <si>
    <t>Richard Urquhart</t>
  </si>
  <si>
    <t>Riley Maksymiw-Magan</t>
  </si>
  <si>
    <t>Robert Croston</t>
  </si>
  <si>
    <t>Robert Howbrook</t>
  </si>
  <si>
    <t>Robert McArdle</t>
  </si>
  <si>
    <t>Robert Pask</t>
  </si>
  <si>
    <t>Rosalind Sadler</t>
  </si>
  <si>
    <t>Ross Warden</t>
  </si>
  <si>
    <t>Russel Whittaker</t>
  </si>
  <si>
    <t>Russell Maksymiw</t>
  </si>
  <si>
    <t>Sally Pygott</t>
  </si>
  <si>
    <t>Sam Caton</t>
  </si>
  <si>
    <t>Sam Dodwell</t>
  </si>
  <si>
    <t>Sammi French</t>
  </si>
  <si>
    <t>Samuel Jepson</t>
  </si>
  <si>
    <t>Sarah Chynoweth</t>
  </si>
  <si>
    <t>Sarah High</t>
  </si>
  <si>
    <t>Sarah Teal</t>
  </si>
  <si>
    <t>Simon Allsopp</t>
  </si>
  <si>
    <t>Simon Hartley</t>
  </si>
  <si>
    <t>Sky Parry</t>
  </si>
  <si>
    <t>Stefan Latter</t>
  </si>
  <si>
    <t>Stephen Fay</t>
  </si>
  <si>
    <t>Stuart Baty</t>
  </si>
  <si>
    <t>Susan Copping</t>
  </si>
  <si>
    <t>Sylv Hull</t>
  </si>
  <si>
    <t>Thomas Feely</t>
  </si>
  <si>
    <t>Tommy Napier</t>
  </si>
  <si>
    <t>Tony Johnson</t>
  </si>
  <si>
    <t>Tracey Gell</t>
  </si>
  <si>
    <t>Tracy Webb</t>
  </si>
  <si>
    <t>Vicki Ball</t>
  </si>
  <si>
    <t>Vicky Hardy</t>
  </si>
  <si>
    <t>Victoria Wainwright</t>
  </si>
  <si>
    <t>Warren Stark</t>
  </si>
  <si>
    <t>Yvette Taylor</t>
  </si>
  <si>
    <t>Yvonne Buckley</t>
  </si>
  <si>
    <t>Zane Wojtowicz</t>
  </si>
  <si>
    <t>Zoë Wragg</t>
  </si>
  <si>
    <t>Position</t>
  </si>
  <si>
    <t>1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</si>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</sst>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0"/>
      <color theme="1"/>
      <name val="Aptos Display"/>
      <family val="2"/>
      <scheme val="major"/>
    </font>
    <font>
      <b/>
      <sz val="10"/>
      <color theme="1"/>
      <name val="Aptos Narrow"/>
      <family val="2"/>
      <scheme val="minor"/>
    </font>
    <font>
      <b/>
      <sz val="10"/>
      <color rgb="FF9BCD4B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9BCD4B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rgb="FF9BCD4B"/>
      <name val="Aptos Display"/>
      <family val="2"/>
      <scheme val="major"/>
    </font>
    <font>
      <sz val="10"/>
      <color rgb="FF006100"/>
      <name val="Aptos Narrow"/>
      <family val="2"/>
      <scheme val="minor"/>
    </font>
    <font>
      <b/>
      <sz val="10"/>
      <color rgb="FF92D050"/>
      <name val="Aptos Narrow"/>
      <family val="2"/>
      <scheme val="minor"/>
    </font>
    <font>
      <b/>
      <sz val="11"/>
      <color rgb="FF92D05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Display"/>
      <family val="2"/>
      <scheme val="major"/>
    </font>
    <font>
      <sz val="11"/>
      <color rgb="FF9BCD4B"/>
      <name val="Aptos Narrow"/>
      <family val="2"/>
      <scheme val="minor"/>
    </font>
    <font>
      <b/>
      <sz val="11"/>
      <color rgb="FF9BCD4B"/>
      <name val="Aptos Display"/>
      <family val="2"/>
      <scheme val="major"/>
    </font>
    <font>
      <u/>
      <sz val="16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BCD4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center" wrapText="1"/>
    </xf>
    <xf numFmtId="1" fontId="7" fillId="0" borderId="2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0" fontId="7" fillId="6" borderId="2" xfId="0" applyFont="1" applyFill="1" applyBorder="1" applyAlignment="1">
      <alignment horizontal="center"/>
    </xf>
    <xf numFmtId="0" fontId="9" fillId="5" borderId="3" xfId="0" applyFont="1" applyFill="1" applyBorder="1"/>
    <xf numFmtId="0" fontId="7" fillId="7" borderId="1" xfId="0" applyFont="1" applyFill="1" applyBorder="1" applyAlignment="1">
      <alignment horizontal="center"/>
    </xf>
    <xf numFmtId="10" fontId="9" fillId="5" borderId="2" xfId="1" applyNumberFormat="1" applyFont="1" applyFill="1" applyBorder="1" applyAlignment="1">
      <alignment horizontal="center" vertical="center"/>
    </xf>
    <xf numFmtId="1" fontId="9" fillId="5" borderId="2" xfId="1" applyNumberFormat="1" applyFont="1" applyFill="1" applyBorder="1" applyAlignment="1">
      <alignment horizontal="center" vertical="center"/>
    </xf>
    <xf numFmtId="10" fontId="0" fillId="5" borderId="2" xfId="1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0" fontId="9" fillId="9" borderId="6" xfId="1" applyNumberFormat="1" applyFont="1" applyFill="1" applyBorder="1" applyAlignment="1">
      <alignment horizontal="center" vertical="center"/>
    </xf>
    <xf numFmtId="10" fontId="9" fillId="0" borderId="6" xfId="1" applyNumberFormat="1" applyFont="1" applyFill="1" applyBorder="1" applyAlignment="1">
      <alignment horizontal="center" vertical="center"/>
    </xf>
    <xf numFmtId="10" fontId="6" fillId="8" borderId="2" xfId="1" applyNumberFormat="1" applyFont="1" applyFill="1" applyBorder="1" applyAlignment="1">
      <alignment horizontal="center" vertical="center"/>
    </xf>
    <xf numFmtId="2" fontId="6" fillId="8" borderId="2" xfId="0" applyNumberFormat="1" applyFont="1" applyFill="1" applyBorder="1" applyAlignment="1">
      <alignment horizontal="center" vertical="center"/>
    </xf>
    <xf numFmtId="1" fontId="6" fillId="8" borderId="2" xfId="1" applyNumberFormat="1" applyFont="1" applyFill="1" applyBorder="1" applyAlignment="1">
      <alignment horizontal="center" vertical="center"/>
    </xf>
    <xf numFmtId="2" fontId="6" fillId="8" borderId="2" xfId="1" applyNumberFormat="1" applyFont="1" applyFill="1" applyBorder="1" applyAlignment="1">
      <alignment horizontal="center" vertical="center"/>
    </xf>
    <xf numFmtId="10" fontId="10" fillId="8" borderId="2" xfId="1" applyNumberFormat="1" applyFont="1" applyFill="1" applyBorder="1" applyAlignment="1">
      <alignment horizontal="center" vertical="center"/>
    </xf>
    <xf numFmtId="2" fontId="10" fillId="8" borderId="2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0" fontId="9" fillId="0" borderId="7" xfId="1" applyNumberFormat="1" applyFont="1" applyFill="1" applyBorder="1" applyAlignment="1">
      <alignment horizontal="center" vertical="center"/>
    </xf>
    <xf numFmtId="10" fontId="9" fillId="9" borderId="2" xfId="1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0" fontId="11" fillId="0" borderId="2" xfId="1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2" fontId="11" fillId="0" borderId="2" xfId="1" applyNumberFormat="1" applyFont="1" applyBorder="1" applyAlignment="1">
      <alignment horizontal="center" vertical="center"/>
    </xf>
    <xf numFmtId="10" fontId="12" fillId="0" borderId="2" xfId="1" applyNumberFormat="1" applyFont="1" applyBorder="1" applyAlignment="1">
      <alignment horizontal="center" vertical="center"/>
    </xf>
    <xf numFmtId="2" fontId="12" fillId="0" borderId="2" xfId="1" applyNumberFormat="1" applyFont="1" applyBorder="1" applyAlignment="1">
      <alignment horizontal="center" vertical="center"/>
    </xf>
    <xf numFmtId="10" fontId="9" fillId="8" borderId="7" xfId="1" applyNumberFormat="1" applyFont="1" applyFill="1" applyBorder="1" applyAlignment="1">
      <alignment horizontal="center" vertical="center"/>
    </xf>
    <xf numFmtId="10" fontId="9" fillId="8" borderId="2" xfId="1" applyNumberFormat="1" applyFont="1" applyFill="1" applyBorder="1" applyAlignment="1">
      <alignment horizontal="center" vertical="center"/>
    </xf>
    <xf numFmtId="10" fontId="9" fillId="10" borderId="2" xfId="1" applyNumberFormat="1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/>
    </xf>
    <xf numFmtId="10" fontId="9" fillId="9" borderId="7" xfId="1" applyNumberFormat="1" applyFont="1" applyFill="1" applyBorder="1" applyAlignment="1">
      <alignment horizontal="center" vertical="center"/>
    </xf>
    <xf numFmtId="1" fontId="6" fillId="8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3" borderId="2" xfId="3" applyFont="1" applyBorder="1" applyAlignment="1">
      <alignment horizontal="center"/>
    </xf>
    <xf numFmtId="14" fontId="15" fillId="8" borderId="2" xfId="0" applyNumberFormat="1" applyFont="1" applyFill="1" applyBorder="1" applyAlignment="1">
      <alignment horizontal="center"/>
    </xf>
    <xf numFmtId="14" fontId="15" fillId="8" borderId="4" xfId="0" applyNumberFormat="1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10" fontId="16" fillId="2" borderId="2" xfId="2" applyNumberFormat="1" applyFont="1" applyBorder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14" fontId="6" fillId="8" borderId="4" xfId="1" applyNumberFormat="1" applyFont="1" applyFill="1" applyBorder="1" applyAlignment="1">
      <alignment horizontal="center"/>
    </xf>
    <xf numFmtId="1" fontId="11" fillId="0" borderId="2" xfId="1" applyNumberFormat="1" applyFont="1" applyBorder="1" applyAlignment="1">
      <alignment horizontal="center" vertical="center"/>
    </xf>
    <xf numFmtId="2" fontId="12" fillId="0" borderId="0" xfId="1" applyNumberFormat="1" applyFont="1" applyBorder="1" applyAlignment="1">
      <alignment horizontal="center" vertical="center"/>
    </xf>
    <xf numFmtId="2" fontId="10" fillId="8" borderId="0" xfId="1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8" borderId="2" xfId="0" applyFont="1" applyFill="1" applyBorder="1"/>
    <xf numFmtId="0" fontId="9" fillId="8" borderId="7" xfId="0" applyFont="1" applyFill="1" applyBorder="1"/>
    <xf numFmtId="10" fontId="9" fillId="8" borderId="2" xfId="1" applyNumberFormat="1" applyFont="1" applyFill="1" applyBorder="1"/>
    <xf numFmtId="10" fontId="9" fillId="0" borderId="2" xfId="0" applyNumberFormat="1" applyFont="1" applyBorder="1" applyAlignment="1">
      <alignment horizontal="center"/>
    </xf>
    <xf numFmtId="10" fontId="9" fillId="12" borderId="2" xfId="1" applyNumberFormat="1" applyFont="1" applyFill="1" applyBorder="1" applyAlignment="1">
      <alignment horizontal="center" vertical="center"/>
    </xf>
    <xf numFmtId="10" fontId="17" fillId="8" borderId="2" xfId="1" applyNumberFormat="1" applyFont="1" applyFill="1" applyBorder="1" applyAlignment="1">
      <alignment horizontal="center" vertical="center"/>
    </xf>
    <xf numFmtId="2" fontId="17" fillId="8" borderId="2" xfId="0" applyNumberFormat="1" applyFont="1" applyFill="1" applyBorder="1" applyAlignment="1">
      <alignment horizontal="center" vertical="center"/>
    </xf>
    <xf numFmtId="1" fontId="17" fillId="8" borderId="2" xfId="0" applyNumberFormat="1" applyFont="1" applyFill="1" applyBorder="1" applyAlignment="1">
      <alignment horizontal="center" vertical="center"/>
    </xf>
    <xf numFmtId="10" fontId="18" fillId="8" borderId="2" xfId="1" applyNumberFormat="1" applyFont="1" applyFill="1" applyBorder="1" applyAlignment="1">
      <alignment horizontal="center" vertical="center"/>
    </xf>
    <xf numFmtId="2" fontId="18" fillId="8" borderId="2" xfId="1" applyNumberFormat="1" applyFont="1" applyFill="1" applyBorder="1" applyAlignment="1">
      <alignment horizontal="center" vertical="center"/>
    </xf>
    <xf numFmtId="10" fontId="6" fillId="8" borderId="0" xfId="1" applyNumberFormat="1" applyFont="1" applyFill="1" applyBorder="1" applyAlignment="1">
      <alignment horizontal="center" vertical="center"/>
    </xf>
    <xf numFmtId="10" fontId="10" fillId="8" borderId="0" xfId="1" applyNumberFormat="1" applyFont="1" applyFill="1" applyBorder="1" applyAlignment="1">
      <alignment horizontal="center" vertical="center"/>
    </xf>
    <xf numFmtId="10" fontId="9" fillId="9" borderId="9" xfId="1" applyNumberFormat="1" applyFont="1" applyFill="1" applyBorder="1" applyAlignment="1">
      <alignment horizontal="center" vertical="center"/>
    </xf>
    <xf numFmtId="10" fontId="9" fillId="0" borderId="10" xfId="1" applyNumberFormat="1" applyFont="1" applyFill="1" applyBorder="1" applyAlignment="1">
      <alignment horizontal="center" vertical="center"/>
    </xf>
    <xf numFmtId="10" fontId="9" fillId="9" borderId="10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90"/>
    </xf>
    <xf numFmtId="0" fontId="6" fillId="5" borderId="11" xfId="0" applyFont="1" applyFill="1" applyBorder="1" applyAlignment="1">
      <alignment horizontal="center" vertical="center" textRotation="90"/>
    </xf>
    <xf numFmtId="0" fontId="7" fillId="7" borderId="11" xfId="0" applyFont="1" applyFill="1" applyBorder="1" applyAlignment="1">
      <alignment horizontal="center"/>
    </xf>
    <xf numFmtId="10" fontId="9" fillId="9" borderId="13" xfId="1" applyNumberFormat="1" applyFont="1" applyFill="1" applyBorder="1" applyAlignment="1">
      <alignment horizontal="center" vertical="center"/>
    </xf>
    <xf numFmtId="10" fontId="9" fillId="0" borderId="13" xfId="1" applyNumberFormat="1" applyFont="1" applyFill="1" applyBorder="1" applyAlignment="1">
      <alignment horizontal="center" vertical="center"/>
    </xf>
    <xf numFmtId="0" fontId="9" fillId="8" borderId="13" xfId="0" applyFont="1" applyFill="1" applyBorder="1"/>
    <xf numFmtId="0" fontId="9" fillId="8" borderId="13" xfId="0" applyFont="1" applyFill="1" applyBorder="1" applyAlignment="1">
      <alignment horizontal="center" vertical="center"/>
    </xf>
    <xf numFmtId="10" fontId="7" fillId="0" borderId="3" xfId="1" applyNumberFormat="1" applyFont="1" applyBorder="1" applyAlignment="1">
      <alignment horizontal="center" wrapText="1"/>
    </xf>
    <xf numFmtId="10" fontId="9" fillId="5" borderId="3" xfId="1" applyNumberFormat="1" applyFont="1" applyFill="1" applyBorder="1" applyAlignment="1">
      <alignment horizontal="center" vertical="center"/>
    </xf>
    <xf numFmtId="10" fontId="6" fillId="8" borderId="3" xfId="1" applyNumberFormat="1" applyFont="1" applyFill="1" applyBorder="1" applyAlignment="1">
      <alignment horizontal="center" vertical="center"/>
    </xf>
    <xf numFmtId="10" fontId="11" fillId="0" borderId="3" xfId="1" applyNumberFormat="1" applyFont="1" applyBorder="1" applyAlignment="1">
      <alignment horizontal="center" vertical="center"/>
    </xf>
    <xf numFmtId="10" fontId="17" fillId="8" borderId="3" xfId="1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8" borderId="0" xfId="0" applyFont="1" applyFill="1" applyBorder="1" applyAlignment="1">
      <alignment horizontal="center"/>
    </xf>
    <xf numFmtId="10" fontId="9" fillId="9" borderId="5" xfId="1" applyNumberFormat="1" applyFont="1" applyFill="1" applyBorder="1" applyAlignment="1">
      <alignment horizontal="center" vertical="center"/>
    </xf>
    <xf numFmtId="10" fontId="9" fillId="8" borderId="10" xfId="1" applyNumberFormat="1" applyFont="1" applyFill="1" applyBorder="1" applyAlignment="1">
      <alignment horizontal="center" vertical="center"/>
    </xf>
    <xf numFmtId="10" fontId="9" fillId="0" borderId="0" xfId="1" applyNumberFormat="1" applyFont="1" applyFill="1" applyBorder="1" applyAlignment="1">
      <alignment horizontal="center" vertical="center"/>
    </xf>
    <xf numFmtId="10" fontId="9" fillId="10" borderId="6" xfId="1" applyNumberFormat="1" applyFont="1" applyFill="1" applyBorder="1" applyAlignment="1">
      <alignment horizontal="center" vertical="center"/>
    </xf>
    <xf numFmtId="10" fontId="9" fillId="9" borderId="0" xfId="1" applyNumberFormat="1" applyFont="1" applyFill="1" applyBorder="1" applyAlignment="1">
      <alignment horizontal="center" vertical="center"/>
    </xf>
    <xf numFmtId="10" fontId="9" fillId="0" borderId="12" xfId="1" applyNumberFormat="1" applyFont="1" applyFill="1" applyBorder="1" applyAlignment="1">
      <alignment horizontal="center" vertical="center"/>
    </xf>
    <xf numFmtId="10" fontId="9" fillId="9" borderId="14" xfId="1" applyNumberFormat="1" applyFont="1" applyFill="1" applyBorder="1" applyAlignment="1">
      <alignment horizontal="center" vertical="center"/>
    </xf>
    <xf numFmtId="2" fontId="6" fillId="8" borderId="0" xfId="0" applyNumberFormat="1" applyFont="1" applyFill="1" applyBorder="1" applyAlignment="1">
      <alignment horizontal="center" vertical="center"/>
    </xf>
    <xf numFmtId="1" fontId="6" fillId="8" borderId="0" xfId="0" applyNumberFormat="1" applyFont="1" applyFill="1" applyBorder="1" applyAlignment="1">
      <alignment horizontal="center" vertical="center"/>
    </xf>
    <xf numFmtId="1" fontId="17" fillId="9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textRotation="90"/>
    </xf>
    <xf numFmtId="1" fontId="3" fillId="0" borderId="0" xfId="0" applyNumberFormat="1" applyFont="1" applyAlignment="1">
      <alignment horizont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0" fontId="0" fillId="5" borderId="0" xfId="0" applyFill="1"/>
    <xf numFmtId="0" fontId="8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2" fillId="13" borderId="2" xfId="0" applyFont="1" applyFill="1" applyBorder="1" applyAlignment="1">
      <alignment horizontal="center"/>
    </xf>
    <xf numFmtId="2" fontId="20" fillId="13" borderId="2" xfId="0" applyNumberFormat="1" applyFont="1" applyFill="1" applyBorder="1" applyAlignment="1">
      <alignment horizontal="center" vertical="center"/>
    </xf>
    <xf numFmtId="2" fontId="12" fillId="13" borderId="2" xfId="0" applyNumberFormat="1" applyFont="1" applyFill="1" applyBorder="1" applyAlignment="1">
      <alignment horizontal="center" vertical="center"/>
    </xf>
    <xf numFmtId="1" fontId="20" fillId="13" borderId="2" xfId="0" applyNumberFormat="1" applyFont="1" applyFill="1" applyBorder="1" applyAlignment="1">
      <alignment horizontal="center" vertical="center"/>
    </xf>
    <xf numFmtId="2" fontId="20" fillId="13" borderId="2" xfId="1" applyNumberFormat="1" applyFont="1" applyFill="1" applyBorder="1" applyAlignment="1">
      <alignment horizontal="center" vertical="center"/>
    </xf>
    <xf numFmtId="10" fontId="20" fillId="13" borderId="2" xfId="1" applyNumberFormat="1" applyFont="1" applyFill="1" applyBorder="1" applyAlignment="1">
      <alignment horizontal="center" vertical="center"/>
    </xf>
    <xf numFmtId="0" fontId="21" fillId="14" borderId="2" xfId="0" applyFont="1" applyFill="1" applyBorder="1" applyAlignment="1">
      <alignment horizontal="center"/>
    </xf>
    <xf numFmtId="2" fontId="20" fillId="14" borderId="2" xfId="0" applyNumberFormat="1" applyFont="1" applyFill="1" applyBorder="1" applyAlignment="1">
      <alignment horizontal="center" vertical="center"/>
    </xf>
    <xf numFmtId="2" fontId="12" fillId="14" borderId="2" xfId="0" applyNumberFormat="1" applyFont="1" applyFill="1" applyBorder="1" applyAlignment="1">
      <alignment horizontal="center" vertical="center"/>
    </xf>
    <xf numFmtId="1" fontId="20" fillId="14" borderId="2" xfId="0" applyNumberFormat="1" applyFont="1" applyFill="1" applyBorder="1" applyAlignment="1">
      <alignment horizontal="center" vertical="center"/>
    </xf>
    <xf numFmtId="2" fontId="20" fillId="14" borderId="2" xfId="1" applyNumberFormat="1" applyFont="1" applyFill="1" applyBorder="1" applyAlignment="1">
      <alignment horizontal="center" vertical="center"/>
    </xf>
    <xf numFmtId="10" fontId="20" fillId="14" borderId="2" xfId="1" applyNumberFormat="1" applyFont="1" applyFill="1" applyBorder="1" applyAlignment="1">
      <alignment horizontal="center" vertical="center"/>
    </xf>
    <xf numFmtId="0" fontId="12" fillId="15" borderId="13" xfId="0" applyFont="1" applyFill="1" applyBorder="1" applyAlignment="1">
      <alignment horizontal="center"/>
    </xf>
    <xf numFmtId="2" fontId="20" fillId="15" borderId="2" xfId="0" applyNumberFormat="1" applyFont="1" applyFill="1" applyBorder="1" applyAlignment="1">
      <alignment horizontal="center" vertical="center"/>
    </xf>
    <xf numFmtId="2" fontId="12" fillId="15" borderId="2" xfId="0" applyNumberFormat="1" applyFont="1" applyFill="1" applyBorder="1" applyAlignment="1">
      <alignment horizontal="center" vertical="center"/>
    </xf>
    <xf numFmtId="1" fontId="20" fillId="15" borderId="2" xfId="1" applyNumberFormat="1" applyFont="1" applyFill="1" applyBorder="1" applyAlignment="1">
      <alignment horizontal="center" vertical="center"/>
    </xf>
    <xf numFmtId="2" fontId="20" fillId="15" borderId="2" xfId="1" applyNumberFormat="1" applyFont="1" applyFill="1" applyBorder="1" applyAlignment="1">
      <alignment horizontal="center" vertical="center"/>
    </xf>
    <xf numFmtId="10" fontId="20" fillId="15" borderId="2" xfId="1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/>
    </xf>
    <xf numFmtId="2" fontId="22" fillId="8" borderId="2" xfId="0" applyNumberFormat="1" applyFont="1" applyFill="1" applyBorder="1" applyAlignment="1">
      <alignment horizontal="center" vertical="center"/>
    </xf>
    <xf numFmtId="2" fontId="10" fillId="8" borderId="2" xfId="0" applyNumberFormat="1" applyFont="1" applyFill="1" applyBorder="1" applyAlignment="1">
      <alignment horizontal="center" vertical="center"/>
    </xf>
    <xf numFmtId="1" fontId="22" fillId="8" borderId="2" xfId="0" applyNumberFormat="1" applyFont="1" applyFill="1" applyBorder="1" applyAlignment="1">
      <alignment horizontal="center" vertical="center"/>
    </xf>
    <xf numFmtId="2" fontId="20" fillId="8" borderId="2" xfId="1" applyNumberFormat="1" applyFont="1" applyFill="1" applyBorder="1" applyAlignment="1">
      <alignment horizontal="center" vertical="center"/>
    </xf>
    <xf numFmtId="10" fontId="22" fillId="8" borderId="2" xfId="1" applyNumberFormat="1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1" fontId="22" fillId="8" borderId="2" xfId="1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1" fontId="24" fillId="0" borderId="2" xfId="0" applyNumberFormat="1" applyFont="1" applyBorder="1" applyAlignment="1">
      <alignment horizontal="center" wrapText="1"/>
    </xf>
    <xf numFmtId="0" fontId="0" fillId="0" borderId="2" xfId="0" applyBorder="1"/>
    <xf numFmtId="0" fontId="0" fillId="16" borderId="2" xfId="0" applyFill="1" applyBorder="1" applyAlignment="1">
      <alignment horizontal="center"/>
    </xf>
    <xf numFmtId="2" fontId="20" fillId="16" borderId="2" xfId="1" applyNumberFormat="1" applyFont="1" applyFill="1" applyBorder="1" applyAlignment="1">
      <alignment horizontal="center" vertical="center"/>
    </xf>
    <xf numFmtId="2" fontId="12" fillId="16" borderId="2" xfId="0" applyNumberFormat="1" applyFont="1" applyFill="1" applyBorder="1" applyAlignment="1">
      <alignment horizontal="center" vertical="center"/>
    </xf>
    <xf numFmtId="1" fontId="20" fillId="16" borderId="2" xfId="1" applyNumberFormat="1" applyFont="1" applyFill="1" applyBorder="1" applyAlignment="1">
      <alignment horizontal="center" vertical="center"/>
    </xf>
    <xf numFmtId="10" fontId="20" fillId="16" borderId="2" xfId="1" applyNumberFormat="1" applyFont="1" applyFill="1" applyBorder="1" applyAlignment="1">
      <alignment horizontal="center" vertical="center"/>
    </xf>
    <xf numFmtId="0" fontId="0" fillId="17" borderId="2" xfId="0" applyFill="1" applyBorder="1" applyAlignment="1">
      <alignment horizontal="center"/>
    </xf>
    <xf numFmtId="2" fontId="20" fillId="17" borderId="2" xfId="0" applyNumberFormat="1" applyFont="1" applyFill="1" applyBorder="1" applyAlignment="1">
      <alignment horizontal="center" vertical="center"/>
    </xf>
    <xf numFmtId="2" fontId="12" fillId="17" borderId="2" xfId="0" applyNumberFormat="1" applyFont="1" applyFill="1" applyBorder="1" applyAlignment="1">
      <alignment horizontal="center" vertical="center"/>
    </xf>
    <xf numFmtId="1" fontId="20" fillId="17" borderId="2" xfId="0" applyNumberFormat="1" applyFont="1" applyFill="1" applyBorder="1" applyAlignment="1">
      <alignment horizontal="center" vertical="center"/>
    </xf>
    <xf numFmtId="2" fontId="20" fillId="17" borderId="2" xfId="1" applyNumberFormat="1" applyFont="1" applyFill="1" applyBorder="1" applyAlignment="1">
      <alignment horizontal="center" vertical="center"/>
    </xf>
    <xf numFmtId="10" fontId="20" fillId="17" borderId="2" xfId="1" applyNumberFormat="1" applyFont="1" applyFill="1" applyBorder="1" applyAlignment="1">
      <alignment horizontal="center" vertical="center"/>
    </xf>
    <xf numFmtId="0" fontId="20" fillId="15" borderId="2" xfId="0" applyFont="1" applyFill="1" applyBorder="1" applyAlignment="1">
      <alignment horizontal="center"/>
    </xf>
    <xf numFmtId="1" fontId="20" fillId="15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 vertical="center"/>
    </xf>
    <xf numFmtId="2" fontId="20" fillId="0" borderId="2" xfId="1" applyNumberFormat="1" applyFont="1" applyBorder="1" applyAlignment="1">
      <alignment horizontal="center" vertical="center"/>
    </xf>
    <xf numFmtId="10" fontId="20" fillId="0" borderId="2" xfId="1" applyNumberFormat="1" applyFont="1" applyBorder="1" applyAlignment="1">
      <alignment horizontal="center" vertical="center"/>
    </xf>
    <xf numFmtId="10" fontId="20" fillId="0" borderId="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20" fillId="0" borderId="13" xfId="0" applyFont="1" applyBorder="1" applyAlignment="1">
      <alignment horizontal="center"/>
    </xf>
  </cellXfs>
  <cellStyles count="4">
    <cellStyle name="60% - Accent5" xfId="3" builtinId="48"/>
    <cellStyle name="Good" xfId="2" builtinId="26"/>
    <cellStyle name="Normal" xfId="0" builtinId="0"/>
    <cellStyle name="Percent" xfId="1" builtinId="5"/>
  </cellStyles>
  <dxfs count="1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2398A-7618-4A31-B9CB-27AA46D23982}">
  <sheetPr filterMode="1"/>
  <dimension ref="A1:AI155"/>
  <sheetViews>
    <sheetView tabSelected="1" workbookViewId="0">
      <selection activeCell="D58" sqref="D58"/>
    </sheetView>
  </sheetViews>
  <sheetFormatPr defaultRowHeight="15" x14ac:dyDescent="0.25"/>
  <cols>
    <col min="1" max="1" width="21.85546875" bestFit="1" customWidth="1"/>
    <col min="2" max="2" width="6.7109375" customWidth="1"/>
    <col min="3" max="24" width="6.85546875" bestFit="1" customWidth="1"/>
    <col min="25" max="25" width="9.140625" style="94"/>
    <col min="26" max="26" width="10.85546875" hidden="1" customWidth="1"/>
    <col min="27" max="27" width="16.7109375" bestFit="1" customWidth="1"/>
    <col min="28" max="28" width="19" customWidth="1"/>
    <col min="29" max="29" width="13.28515625" customWidth="1"/>
    <col min="30" max="30" width="13.28515625" hidden="1" customWidth="1"/>
    <col min="31" max="31" width="14.7109375" customWidth="1"/>
    <col min="32" max="32" width="13.28515625" customWidth="1"/>
    <col min="33" max="34" width="13.28515625" hidden="1" customWidth="1"/>
    <col min="35" max="35" width="14.42578125" hidden="1" customWidth="1"/>
  </cols>
  <sheetData>
    <row r="1" spans="1:35" ht="114" thickBot="1" x14ac:dyDescent="0.4">
      <c r="A1" s="1" t="s">
        <v>0</v>
      </c>
      <c r="B1" s="1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9</v>
      </c>
      <c r="K1" s="68" t="s">
        <v>10</v>
      </c>
      <c r="L1" s="68" t="s">
        <v>11</v>
      </c>
      <c r="M1" s="68" t="s">
        <v>12</v>
      </c>
      <c r="N1" s="68" t="s">
        <v>13</v>
      </c>
      <c r="O1" s="68" t="s">
        <v>14</v>
      </c>
      <c r="P1" s="68" t="s">
        <v>15</v>
      </c>
      <c r="Q1" s="68" t="s">
        <v>16</v>
      </c>
      <c r="R1" s="68" t="s">
        <v>17</v>
      </c>
      <c r="S1" s="68" t="s">
        <v>18</v>
      </c>
      <c r="T1" s="68" t="s">
        <v>19</v>
      </c>
      <c r="U1" s="68" t="s">
        <v>20</v>
      </c>
      <c r="V1" s="68" t="s">
        <v>21</v>
      </c>
      <c r="W1" s="68" t="s">
        <v>22</v>
      </c>
      <c r="X1" s="69" t="s">
        <v>23</v>
      </c>
      <c r="Y1" s="93" t="s">
        <v>190</v>
      </c>
      <c r="Z1" s="75" t="s">
        <v>24</v>
      </c>
      <c r="AA1" s="2" t="s">
        <v>25</v>
      </c>
      <c r="AB1" s="2" t="s">
        <v>26</v>
      </c>
      <c r="AC1" s="3" t="s">
        <v>27</v>
      </c>
      <c r="AD1" s="2" t="s">
        <v>28</v>
      </c>
      <c r="AE1" s="2" t="s">
        <v>29</v>
      </c>
      <c r="AF1" s="2" t="s">
        <v>30</v>
      </c>
      <c r="AG1" s="4" t="s">
        <v>31</v>
      </c>
      <c r="AH1" s="5" t="s">
        <v>32</v>
      </c>
      <c r="AI1" s="5" t="s">
        <v>33</v>
      </c>
    </row>
    <row r="2" spans="1:35" ht="15.75" hidden="1" thickBot="1" x14ac:dyDescent="0.3">
      <c r="A2" s="6" t="s">
        <v>34</v>
      </c>
      <c r="B2" s="7"/>
      <c r="C2" s="8">
        <f>COUNT(C3:C240)</f>
        <v>14</v>
      </c>
      <c r="D2" s="8">
        <f>COUNT(D3:D240)</f>
        <v>14</v>
      </c>
      <c r="E2" s="8">
        <f>COUNT(E3:E240)</f>
        <v>11</v>
      </c>
      <c r="F2" s="8">
        <f>COUNT(F3:F240)</f>
        <v>39</v>
      </c>
      <c r="G2" s="8">
        <f>COUNT(G3:G240)</f>
        <v>30</v>
      </c>
      <c r="H2" s="8">
        <f>COUNT(H3:H240)</f>
        <v>47</v>
      </c>
      <c r="I2" s="8">
        <f>COUNT(I3:I240)</f>
        <v>52</v>
      </c>
      <c r="J2" s="8">
        <f>COUNT(J3:J240)</f>
        <v>10</v>
      </c>
      <c r="K2" s="8">
        <v>63</v>
      </c>
      <c r="L2" s="8">
        <f>COUNT(L3:L240)</f>
        <v>16</v>
      </c>
      <c r="M2" s="8">
        <f>COUNT(M3:M240)</f>
        <v>23</v>
      </c>
      <c r="N2" s="8">
        <f>COUNT(N3:N240)</f>
        <v>14</v>
      </c>
      <c r="O2" s="8">
        <f>COUNT(O3:O240)</f>
        <v>20</v>
      </c>
      <c r="P2" s="8">
        <f>COUNT(P3:P240)</f>
        <v>35</v>
      </c>
      <c r="Q2" s="8">
        <f>COUNT(Q3:Q240)</f>
        <v>1</v>
      </c>
      <c r="R2" s="8">
        <f>COUNT(R3:R240)</f>
        <v>19</v>
      </c>
      <c r="S2" s="8">
        <f>COUNT(S3:S240)</f>
        <v>8</v>
      </c>
      <c r="T2" s="8">
        <f>COUNT(T3:T240)</f>
        <v>14</v>
      </c>
      <c r="U2" s="8">
        <f>COUNT(U3:U240)</f>
        <v>17</v>
      </c>
      <c r="V2" s="8">
        <f>COUNT(V3:V240)</f>
        <v>6</v>
      </c>
      <c r="W2" s="8">
        <f>COUNT(W3:W240)</f>
        <v>34</v>
      </c>
      <c r="X2" s="70">
        <f>COUNT(X3:X240)</f>
        <v>15</v>
      </c>
      <c r="Y2" s="80"/>
      <c r="Z2" s="76" t="s">
        <v>35</v>
      </c>
      <c r="AA2" s="9" t="s">
        <v>35</v>
      </c>
      <c r="AB2" s="9" t="s">
        <v>35</v>
      </c>
      <c r="AC2" s="10" t="s">
        <v>35</v>
      </c>
      <c r="AD2" s="9" t="s">
        <v>35</v>
      </c>
      <c r="AE2" s="9" t="s">
        <v>35</v>
      </c>
      <c r="AF2" s="9" t="s">
        <v>35</v>
      </c>
      <c r="AG2" s="11" t="s">
        <v>35</v>
      </c>
      <c r="AH2" s="11" t="s">
        <v>35</v>
      </c>
      <c r="AI2" s="11" t="s">
        <v>35</v>
      </c>
    </row>
    <row r="3" spans="1:35" x14ac:dyDescent="0.25">
      <c r="A3" s="12" t="s">
        <v>64</v>
      </c>
      <c r="B3" s="13" t="s">
        <v>37</v>
      </c>
      <c r="C3" s="83"/>
      <c r="D3" s="14"/>
      <c r="E3" s="15">
        <v>0.84850000000000003</v>
      </c>
      <c r="F3" s="15">
        <v>0.85009999999999997</v>
      </c>
      <c r="G3" s="14"/>
      <c r="H3" s="14"/>
      <c r="I3" s="15">
        <v>0.86990000000000001</v>
      </c>
      <c r="J3" s="14"/>
      <c r="K3" s="14"/>
      <c r="L3" s="14"/>
      <c r="M3" s="14"/>
      <c r="N3" s="14"/>
      <c r="O3" s="15">
        <v>0.84740000000000004</v>
      </c>
      <c r="P3" s="15">
        <v>0.85709999999999997</v>
      </c>
      <c r="Q3" s="14"/>
      <c r="R3" s="14"/>
      <c r="S3" s="15">
        <v>0.78800000000000003</v>
      </c>
      <c r="T3" s="14"/>
      <c r="U3" s="15">
        <v>0.79800000000000004</v>
      </c>
      <c r="V3" s="86">
        <v>0.79720000000000002</v>
      </c>
      <c r="W3" s="86">
        <v>0.9022</v>
      </c>
      <c r="X3" s="88">
        <v>0.92230000000000001</v>
      </c>
      <c r="Y3" s="92" t="s">
        <v>191</v>
      </c>
      <c r="Z3" s="77">
        <f>SUM(C3:X3)</f>
        <v>8.4807000000000006</v>
      </c>
      <c r="AA3" s="17">
        <f>Z3*100</f>
        <v>848.07</v>
      </c>
      <c r="AB3" s="17" cm="1">
        <f t="array" ref="AB3">SUM(LARGE(C3:X3,{1,2,3,4,5,6})*100)</f>
        <v>525.01</v>
      </c>
      <c r="AC3" s="38">
        <f>COUNT(C3:X3,#REF!)</f>
        <v>10</v>
      </c>
      <c r="AD3" s="16">
        <f>Z3/AC3</f>
        <v>0.8480700000000001</v>
      </c>
      <c r="AE3" s="19">
        <f>AB3/6</f>
        <v>87.501666666666665</v>
      </c>
      <c r="AF3" s="16">
        <f>MAX(C3:X3)</f>
        <v>0.92230000000000001</v>
      </c>
      <c r="AG3" s="20">
        <f>MIN(C3:X3)</f>
        <v>0.78800000000000003</v>
      </c>
      <c r="AH3" s="21">
        <f>AG3*100</f>
        <v>78.8</v>
      </c>
      <c r="AI3" s="20">
        <f>AF3-AG3</f>
        <v>0.13429999999999997</v>
      </c>
    </row>
    <row r="4" spans="1:35" hidden="1" x14ac:dyDescent="0.25">
      <c r="A4" s="22" t="s">
        <v>130</v>
      </c>
      <c r="B4" s="23" t="s">
        <v>40</v>
      </c>
      <c r="C4" s="37"/>
      <c r="D4" s="25"/>
      <c r="E4" s="25"/>
      <c r="F4" s="25"/>
      <c r="G4" s="25"/>
      <c r="H4" s="26">
        <v>0.80420000000000003</v>
      </c>
      <c r="I4" s="25"/>
      <c r="J4" s="25"/>
      <c r="K4" s="25"/>
      <c r="L4" s="25"/>
      <c r="M4" s="25"/>
      <c r="N4" s="26">
        <v>0.81040000000000001</v>
      </c>
      <c r="O4" s="26">
        <v>0.82089999999999996</v>
      </c>
      <c r="P4" s="25"/>
      <c r="Q4" s="34"/>
      <c r="R4" s="26">
        <v>0.82599999999999996</v>
      </c>
      <c r="S4" s="26">
        <v>0.8125</v>
      </c>
      <c r="T4" s="26">
        <v>0.83169999999999999</v>
      </c>
      <c r="U4" s="25"/>
      <c r="V4" s="25"/>
      <c r="W4" s="25"/>
      <c r="X4" s="71"/>
      <c r="Y4" s="49">
        <v>1</v>
      </c>
      <c r="Z4" s="78">
        <f>SUM(C4:X4)</f>
        <v>4.9056999999999995</v>
      </c>
      <c r="AA4" s="30">
        <f>Z4*100</f>
        <v>490.56999999999994</v>
      </c>
      <c r="AB4" s="28" cm="1">
        <f t="array" ref="AB4">SUM(LARGE(C4:X4,{1,2,3,4,5,6})*100)</f>
        <v>490.57000000000005</v>
      </c>
      <c r="AC4" s="49">
        <f>COUNT(C4:X4,#REF!)</f>
        <v>6</v>
      </c>
      <c r="AD4" s="27">
        <f>Z4/AC4</f>
        <v>0.81761666666666655</v>
      </c>
      <c r="AE4" s="30">
        <f>AB4/6</f>
        <v>81.76166666666667</v>
      </c>
      <c r="AF4" s="47">
        <f>MAX(C4:X4)</f>
        <v>0.83169999999999999</v>
      </c>
      <c r="AG4" s="31">
        <f>MIN(C4:X4)</f>
        <v>0.80420000000000003</v>
      </c>
      <c r="AH4" s="32">
        <f>AG4*100</f>
        <v>80.42</v>
      </c>
      <c r="AI4" s="31">
        <f>AF4-AG4</f>
        <v>2.7499999999999969E-2</v>
      </c>
    </row>
    <row r="5" spans="1:35" hidden="1" x14ac:dyDescent="0.25">
      <c r="A5" s="22" t="s">
        <v>159</v>
      </c>
      <c r="B5" s="23" t="s">
        <v>40</v>
      </c>
      <c r="C5" s="37"/>
      <c r="D5" s="25"/>
      <c r="E5" s="25"/>
      <c r="F5" s="25"/>
      <c r="G5" s="26">
        <v>0.75560000000000005</v>
      </c>
      <c r="H5" s="25"/>
      <c r="I5" s="26">
        <v>0.78879999999999995</v>
      </c>
      <c r="J5" s="25"/>
      <c r="K5" s="25"/>
      <c r="L5" s="35">
        <v>0.79620000000000002</v>
      </c>
      <c r="M5" s="35">
        <v>0.77759999999999996</v>
      </c>
      <c r="N5" s="25"/>
      <c r="O5" s="25"/>
      <c r="P5" s="25"/>
      <c r="Q5" s="25"/>
      <c r="R5" s="25"/>
      <c r="S5" s="25"/>
      <c r="T5" s="25"/>
      <c r="U5" s="26">
        <v>0.81459999999999999</v>
      </c>
      <c r="V5" s="87"/>
      <c r="W5" s="35">
        <v>0.79359999999999997</v>
      </c>
      <c r="X5" s="71"/>
      <c r="Y5" s="95">
        <v>2</v>
      </c>
      <c r="Z5" s="78">
        <f>SUM(C5:X5)</f>
        <v>4.7263999999999999</v>
      </c>
      <c r="AA5" s="28">
        <f>Z5*100</f>
        <v>472.64</v>
      </c>
      <c r="AB5" s="28" cm="1">
        <f t="array" ref="AB5">SUM(LARGE(C5:X5,{1,2,3,4,5,6})*100)</f>
        <v>472.64</v>
      </c>
      <c r="AC5" s="29">
        <f>COUNT(C5:X5,#REF!)</f>
        <v>6</v>
      </c>
      <c r="AD5" s="27">
        <f>Z5/AC5</f>
        <v>0.78773333333333329</v>
      </c>
      <c r="AE5" s="30">
        <f>AB5/6</f>
        <v>78.773333333333326</v>
      </c>
      <c r="AF5" s="27">
        <f>MAX(C5:X5)</f>
        <v>0.81459999999999999</v>
      </c>
      <c r="AG5" s="31">
        <f>MIN(C5:X5)</f>
        <v>0.75560000000000005</v>
      </c>
      <c r="AH5" s="32">
        <f>AG5*100</f>
        <v>75.56</v>
      </c>
      <c r="AI5" s="31">
        <f>AF5-AG5</f>
        <v>5.8999999999999941E-2</v>
      </c>
    </row>
    <row r="6" spans="1:35" x14ac:dyDescent="0.25">
      <c r="A6" s="44" t="s">
        <v>167</v>
      </c>
      <c r="B6" s="45" t="s">
        <v>37</v>
      </c>
      <c r="C6" s="37"/>
      <c r="D6" s="25"/>
      <c r="E6" s="26">
        <v>0.75680000000000003</v>
      </c>
      <c r="F6" s="25"/>
      <c r="G6" s="25"/>
      <c r="H6" s="26">
        <v>0.77500000000000002</v>
      </c>
      <c r="I6" s="26">
        <v>0.79149999999999998</v>
      </c>
      <c r="J6" s="26">
        <v>0.76559999999999995</v>
      </c>
      <c r="K6" s="25"/>
      <c r="L6" s="25"/>
      <c r="M6" s="25"/>
      <c r="N6" s="26">
        <v>0.75229999999999997</v>
      </c>
      <c r="O6" s="26">
        <v>0.76590000000000003</v>
      </c>
      <c r="P6" s="26">
        <v>0.76139999999999997</v>
      </c>
      <c r="Q6" s="25"/>
      <c r="R6" s="25"/>
      <c r="S6" s="25"/>
      <c r="T6" s="26">
        <v>0.79549999999999998</v>
      </c>
      <c r="U6" s="85">
        <v>0.78339999999999999</v>
      </c>
      <c r="V6" s="25"/>
      <c r="W6" s="35">
        <v>0.79420000000000002</v>
      </c>
      <c r="X6" s="72">
        <v>0.76790000000000003</v>
      </c>
      <c r="Y6" s="92">
        <v>2</v>
      </c>
      <c r="Z6" s="77">
        <f>SUM(C6:X6)</f>
        <v>8.5094999999999992</v>
      </c>
      <c r="AA6" s="17">
        <f>Z6*100</f>
        <v>850.94999999999993</v>
      </c>
      <c r="AB6" s="17" cm="1">
        <f t="array" ref="AB6">SUM(LARGE(C6:X6,{1,2,3,4,5,6})*100)</f>
        <v>470.75000000000006</v>
      </c>
      <c r="AC6" s="38">
        <f>COUNT(C6:X6,#REF!)</f>
        <v>11</v>
      </c>
      <c r="AD6" s="16">
        <f>Z6/AC6</f>
        <v>0.773590909090909</v>
      </c>
      <c r="AE6" s="19">
        <f>AB6/6</f>
        <v>78.458333333333343</v>
      </c>
      <c r="AF6" s="16">
        <f>MAX(C6:X6)</f>
        <v>0.79549999999999998</v>
      </c>
      <c r="AG6" s="20">
        <f>MIN(C6:X6)</f>
        <v>0.75229999999999997</v>
      </c>
      <c r="AH6" s="21">
        <f>AG6*100</f>
        <v>75.22999999999999</v>
      </c>
      <c r="AI6" s="20">
        <f>AF6-AG6</f>
        <v>4.3200000000000016E-2</v>
      </c>
    </row>
    <row r="7" spans="1:35" hidden="1" x14ac:dyDescent="0.25">
      <c r="A7" s="39" t="s">
        <v>143</v>
      </c>
      <c r="B7" s="23" t="s">
        <v>40</v>
      </c>
      <c r="C7" s="37"/>
      <c r="D7" s="26">
        <v>0.72919999999999996</v>
      </c>
      <c r="E7" s="25"/>
      <c r="F7" s="25"/>
      <c r="G7" s="26">
        <v>0.76049999999999995</v>
      </c>
      <c r="H7" s="25"/>
      <c r="I7" s="25"/>
      <c r="J7" s="25"/>
      <c r="K7" s="25"/>
      <c r="L7" s="25"/>
      <c r="M7" s="25"/>
      <c r="N7" s="25"/>
      <c r="O7" s="26">
        <v>0.7419</v>
      </c>
      <c r="P7" s="26">
        <v>0.78610000000000002</v>
      </c>
      <c r="Q7" s="53"/>
      <c r="R7" s="25"/>
      <c r="S7" s="26">
        <v>0.7167</v>
      </c>
      <c r="T7" s="25"/>
      <c r="U7" s="26">
        <v>0.76559999999999995</v>
      </c>
      <c r="V7" s="35">
        <v>0.69569999999999999</v>
      </c>
      <c r="W7" s="35">
        <v>0.77349999999999997</v>
      </c>
      <c r="X7" s="72">
        <v>0.80649999999999999</v>
      </c>
      <c r="Y7" s="95">
        <v>3</v>
      </c>
      <c r="Z7" s="78">
        <f>SUM(C7:X7)</f>
        <v>6.7757000000000005</v>
      </c>
      <c r="AA7" s="28">
        <f>Z7*100</f>
        <v>677.57</v>
      </c>
      <c r="AB7" s="28" cm="1">
        <f t="array" ref="AB7">SUM(LARGE(C7:X7,{1,2,3,4,5,6})*100)</f>
        <v>463.40999999999997</v>
      </c>
      <c r="AC7" s="29">
        <f>COUNT(C7:X7,#REF!)</f>
        <v>9</v>
      </c>
      <c r="AD7" s="27">
        <f>Z7/AC7</f>
        <v>0.75285555555555561</v>
      </c>
      <c r="AE7" s="30">
        <f>AB7/6</f>
        <v>77.234999999999999</v>
      </c>
      <c r="AF7" s="47">
        <f>MAX(C7:X7)</f>
        <v>0.80649999999999999</v>
      </c>
      <c r="AG7" s="31">
        <f>MIN(C7:X7)</f>
        <v>0.69569999999999999</v>
      </c>
      <c r="AH7" s="32">
        <f>AG7*100</f>
        <v>69.569999999999993</v>
      </c>
      <c r="AI7" s="31">
        <f>AF7-AG7</f>
        <v>0.11080000000000001</v>
      </c>
    </row>
    <row r="8" spans="1:35" hidden="1" x14ac:dyDescent="0.25">
      <c r="A8" s="39" t="s">
        <v>86</v>
      </c>
      <c r="B8" s="23" t="s">
        <v>40</v>
      </c>
      <c r="C8" s="24">
        <v>0.76139999999999997</v>
      </c>
      <c r="D8" s="26">
        <v>0.69540000000000002</v>
      </c>
      <c r="E8" s="26">
        <v>0.75</v>
      </c>
      <c r="F8" s="25"/>
      <c r="G8" s="26">
        <v>0.75900000000000001</v>
      </c>
      <c r="H8" s="25"/>
      <c r="I8" s="25"/>
      <c r="J8" s="25"/>
      <c r="K8" s="26">
        <v>0.76490000000000002</v>
      </c>
      <c r="L8" s="35">
        <v>0.76790000000000003</v>
      </c>
      <c r="M8" s="35">
        <v>0.75670000000000004</v>
      </c>
      <c r="N8" s="25"/>
      <c r="O8" s="25"/>
      <c r="P8" s="25"/>
      <c r="Q8" s="25"/>
      <c r="R8" s="25"/>
      <c r="S8" s="25"/>
      <c r="T8" s="25"/>
      <c r="U8" s="26">
        <v>0.78839999999999999</v>
      </c>
      <c r="V8" s="25"/>
      <c r="W8" s="25"/>
      <c r="X8" s="71"/>
      <c r="Y8" s="95">
        <v>4</v>
      </c>
      <c r="Z8" s="78">
        <f>SUM(C8:X8)</f>
        <v>6.0437000000000003</v>
      </c>
      <c r="AA8" s="28">
        <f>Z8*100</f>
        <v>604.37</v>
      </c>
      <c r="AB8" s="28" cm="1">
        <f t="array" ref="AB8">SUM(LARGE(C8:X8,{1,2,3,4,5,6})*100)</f>
        <v>459.83</v>
      </c>
      <c r="AC8" s="29">
        <f>COUNT(C8:X8,#REF!)</f>
        <v>8</v>
      </c>
      <c r="AD8" s="27">
        <f>Z8/AC8</f>
        <v>0.75546250000000004</v>
      </c>
      <c r="AE8" s="30">
        <f>AB8/6</f>
        <v>76.638333333333335</v>
      </c>
      <c r="AF8" s="27">
        <f>MAX(C8:X8)</f>
        <v>0.78839999999999999</v>
      </c>
      <c r="AG8" s="31">
        <f>MIN(C8:X8)</f>
        <v>0.69540000000000002</v>
      </c>
      <c r="AH8" s="32">
        <f>AG8*100</f>
        <v>69.540000000000006</v>
      </c>
      <c r="AI8" s="31">
        <f>AF8-AG8</f>
        <v>9.2999999999999972E-2</v>
      </c>
    </row>
    <row r="9" spans="1:35" hidden="1" x14ac:dyDescent="0.25">
      <c r="A9" s="22" t="s">
        <v>42</v>
      </c>
      <c r="B9" s="23" t="s">
        <v>40</v>
      </c>
      <c r="C9" s="24">
        <v>0.75890000000000002</v>
      </c>
      <c r="D9" s="25"/>
      <c r="E9" s="26">
        <v>0.75370000000000004</v>
      </c>
      <c r="F9" s="25"/>
      <c r="G9" s="26">
        <v>0.70709999999999995</v>
      </c>
      <c r="H9" s="26">
        <v>0.75390000000000001</v>
      </c>
      <c r="I9" s="26">
        <v>0.75749999999999995</v>
      </c>
      <c r="J9" s="26">
        <v>0.75119999999999998</v>
      </c>
      <c r="K9" s="26">
        <v>0.7611</v>
      </c>
      <c r="L9" s="25"/>
      <c r="M9" s="25"/>
      <c r="N9" s="26">
        <v>0.75170000000000003</v>
      </c>
      <c r="O9" s="26">
        <v>0.75560000000000005</v>
      </c>
      <c r="P9" s="26">
        <v>0.7611</v>
      </c>
      <c r="Q9" s="25"/>
      <c r="R9" s="26">
        <v>0.76370000000000005</v>
      </c>
      <c r="S9" s="25"/>
      <c r="T9" s="25"/>
      <c r="U9" s="56">
        <v>0.74829999999999997</v>
      </c>
      <c r="V9" s="25"/>
      <c r="W9" s="35">
        <v>0.76659999999999995</v>
      </c>
      <c r="X9" s="71"/>
      <c r="Y9" s="95">
        <v>5</v>
      </c>
      <c r="Z9" s="78">
        <f>SUM(C9:X9)</f>
        <v>9.7904000000000018</v>
      </c>
      <c r="AA9" s="28">
        <f>Z9*100</f>
        <v>979.04000000000019</v>
      </c>
      <c r="AB9" s="28" cm="1">
        <f t="array" ref="AB9">SUM(LARGE(C9:X9,{1,2,3,4,5,6})*100)</f>
        <v>456.89</v>
      </c>
      <c r="AC9" s="29">
        <f>COUNT(C9:X9,#REF!)</f>
        <v>13</v>
      </c>
      <c r="AD9" s="27">
        <f>Z9/AC9</f>
        <v>0.75310769230769248</v>
      </c>
      <c r="AE9" s="30">
        <f>AB9/6</f>
        <v>76.148333333333326</v>
      </c>
      <c r="AF9" s="27">
        <f>MAX(C9:X9)</f>
        <v>0.76659999999999995</v>
      </c>
      <c r="AG9" s="31">
        <f>MIN(C9:X9)</f>
        <v>0.70709999999999995</v>
      </c>
      <c r="AH9" s="32">
        <f>AG9*100</f>
        <v>70.709999999999994</v>
      </c>
      <c r="AI9" s="31">
        <f>AF9-AG9</f>
        <v>5.9499999999999997E-2</v>
      </c>
    </row>
    <row r="10" spans="1:35" hidden="1" x14ac:dyDescent="0.25">
      <c r="A10" s="22" t="s">
        <v>154</v>
      </c>
      <c r="B10" s="23" t="s">
        <v>40</v>
      </c>
      <c r="C10" s="37"/>
      <c r="D10" s="25"/>
      <c r="E10" s="25"/>
      <c r="F10" s="26">
        <v>0.80289999999999995</v>
      </c>
      <c r="G10" s="25"/>
      <c r="H10" s="26">
        <v>0.78249999999999997</v>
      </c>
      <c r="I10" s="25"/>
      <c r="J10" s="25"/>
      <c r="K10" s="25"/>
      <c r="L10" s="25"/>
      <c r="M10" s="25"/>
      <c r="N10" s="25"/>
      <c r="O10" s="26">
        <v>0.76739999999999997</v>
      </c>
      <c r="P10" s="26">
        <v>0.78879999999999995</v>
      </c>
      <c r="Q10" s="25"/>
      <c r="R10" s="25"/>
      <c r="S10" s="26">
        <v>0.68200000000000005</v>
      </c>
      <c r="T10" s="26">
        <v>0.73089999999999999</v>
      </c>
      <c r="U10" s="25"/>
      <c r="V10" s="25"/>
      <c r="W10" s="25"/>
      <c r="X10" s="71"/>
      <c r="Y10" s="95">
        <v>6</v>
      </c>
      <c r="Z10" s="78">
        <f>SUM(C10:X10)</f>
        <v>4.5544999999999991</v>
      </c>
      <c r="AA10" s="28">
        <f>Z10*100</f>
        <v>455.44999999999993</v>
      </c>
      <c r="AB10" s="28" cm="1">
        <f t="array" ref="AB10">SUM(LARGE(C10:X10,{1,2,3,4,5,6})*100)</f>
        <v>455.45</v>
      </c>
      <c r="AC10" s="29">
        <f>COUNT(C10:X10,#REF!)</f>
        <v>6</v>
      </c>
      <c r="AD10" s="27">
        <f>Z10/AC10</f>
        <v>0.75908333333333322</v>
      </c>
      <c r="AE10" s="30">
        <f>AB10/6</f>
        <v>75.908333333333331</v>
      </c>
      <c r="AF10" s="47">
        <f>MAX(C10:X10)</f>
        <v>0.80289999999999995</v>
      </c>
      <c r="AG10" s="31">
        <f>MIN(C10:X10)</f>
        <v>0.68200000000000005</v>
      </c>
      <c r="AH10" s="32">
        <f>AG10*100</f>
        <v>68.2</v>
      </c>
      <c r="AI10" s="31">
        <f>AF10-AG10</f>
        <v>0.1208999999999999</v>
      </c>
    </row>
    <row r="11" spans="1:35" hidden="1" x14ac:dyDescent="0.25">
      <c r="A11" s="22" t="s">
        <v>165</v>
      </c>
      <c r="B11" s="23" t="s">
        <v>40</v>
      </c>
      <c r="C11" s="37"/>
      <c r="D11" s="25"/>
      <c r="E11" s="25"/>
      <c r="F11" s="26">
        <v>0.75870000000000004</v>
      </c>
      <c r="G11" s="25"/>
      <c r="H11" s="26">
        <v>0.74109999999999998</v>
      </c>
      <c r="I11" s="26">
        <v>0.72899999999999998</v>
      </c>
      <c r="J11" s="25"/>
      <c r="K11" s="26">
        <v>0.73309999999999997</v>
      </c>
      <c r="L11" s="35">
        <v>0.74260000000000004</v>
      </c>
      <c r="M11" s="25"/>
      <c r="N11" s="25"/>
      <c r="O11" s="26">
        <v>0.75409999999999999</v>
      </c>
      <c r="P11" s="26">
        <v>0.75190000000000001</v>
      </c>
      <c r="Q11" s="25"/>
      <c r="R11" s="25"/>
      <c r="S11" s="25"/>
      <c r="T11" s="25"/>
      <c r="U11" s="25"/>
      <c r="V11" s="25"/>
      <c r="W11" s="25"/>
      <c r="X11" s="72">
        <v>0.76270000000000004</v>
      </c>
      <c r="Y11" s="95">
        <v>7</v>
      </c>
      <c r="Z11" s="78">
        <f>SUM(C11:X11)</f>
        <v>5.9731999999999994</v>
      </c>
      <c r="AA11" s="28">
        <f>Z11*100</f>
        <v>597.31999999999994</v>
      </c>
      <c r="AB11" s="28" cm="1">
        <f t="array" ref="AB11">SUM(LARGE(C11:X11,{1,2,3,4,5,6})*100)</f>
        <v>451.11</v>
      </c>
      <c r="AC11" s="29">
        <f>COUNT(C11:X11,#REF!)</f>
        <v>8</v>
      </c>
      <c r="AD11" s="27">
        <f>Z11/AC11</f>
        <v>0.74664999999999992</v>
      </c>
      <c r="AE11" s="30">
        <f>AB11/6</f>
        <v>75.185000000000002</v>
      </c>
      <c r="AF11" s="27">
        <f>MAX(C11:X11)</f>
        <v>0.76270000000000004</v>
      </c>
      <c r="AG11" s="31">
        <f>MIN(C11:X11)</f>
        <v>0.72899999999999998</v>
      </c>
      <c r="AH11" s="32">
        <f>AG11*100</f>
        <v>72.899999999999991</v>
      </c>
      <c r="AI11" s="31">
        <f>AF11-AG11</f>
        <v>3.3700000000000063E-2</v>
      </c>
    </row>
    <row r="12" spans="1:35" x14ac:dyDescent="0.25">
      <c r="A12" s="12" t="s">
        <v>90</v>
      </c>
      <c r="B12" s="45" t="s">
        <v>37</v>
      </c>
      <c r="C12" s="37"/>
      <c r="D12" s="26">
        <v>0.66390000000000005</v>
      </c>
      <c r="E12" s="26">
        <v>0.7147</v>
      </c>
      <c r="F12" s="25"/>
      <c r="G12" s="26">
        <v>0.74429999999999996</v>
      </c>
      <c r="H12" s="26">
        <v>0.75470000000000004</v>
      </c>
      <c r="I12" s="25"/>
      <c r="J12" s="25"/>
      <c r="K12" s="25"/>
      <c r="L12" s="25"/>
      <c r="M12" s="35">
        <v>0.72899999999999998</v>
      </c>
      <c r="N12" s="25"/>
      <c r="O12" s="25"/>
      <c r="P12" s="25"/>
      <c r="Q12" s="25"/>
      <c r="R12" s="25"/>
      <c r="S12" s="25"/>
      <c r="T12" s="25"/>
      <c r="U12" s="26">
        <v>0.76129999999999998</v>
      </c>
      <c r="V12" s="25"/>
      <c r="W12" s="35">
        <v>0.76929999999999998</v>
      </c>
      <c r="X12" s="71"/>
      <c r="Y12" s="92">
        <v>3</v>
      </c>
      <c r="Z12" s="77">
        <f>SUM(C12:X12)</f>
        <v>5.1372000000000009</v>
      </c>
      <c r="AA12" s="17">
        <f>Z12*100</f>
        <v>513.72000000000014</v>
      </c>
      <c r="AB12" s="17" cm="1">
        <f t="array" ref="AB12">SUM(LARGE(C12:X12,{1,2,3,4,5,6})*100)</f>
        <v>447.32999999999993</v>
      </c>
      <c r="AC12" s="18">
        <f>COUNT(C12:X12,#REF!)</f>
        <v>7</v>
      </c>
      <c r="AD12" s="16">
        <f>Z12/AC12</f>
        <v>0.73388571428571436</v>
      </c>
      <c r="AE12" s="19">
        <f>AB12/6</f>
        <v>74.554999999999993</v>
      </c>
      <c r="AF12" s="16">
        <f>MAX(C12:X12)</f>
        <v>0.76929999999999998</v>
      </c>
      <c r="AG12" s="20">
        <f>MIN(C12:X12)</f>
        <v>0.66390000000000005</v>
      </c>
      <c r="AH12" s="21">
        <f>AG12*100</f>
        <v>66.39</v>
      </c>
      <c r="AI12" s="20">
        <f>AF12-AG12</f>
        <v>0.10539999999999994</v>
      </c>
    </row>
    <row r="13" spans="1:35" x14ac:dyDescent="0.25">
      <c r="A13" s="12" t="s">
        <v>87</v>
      </c>
      <c r="B13" s="13" t="s">
        <v>37</v>
      </c>
      <c r="C13" s="37"/>
      <c r="D13" s="25"/>
      <c r="E13" s="25"/>
      <c r="F13" s="25"/>
      <c r="G13" s="25"/>
      <c r="H13" s="25"/>
      <c r="I13" s="26">
        <v>0.72409999999999997</v>
      </c>
      <c r="J13" s="25"/>
      <c r="K13" s="26">
        <v>0.74570000000000003</v>
      </c>
      <c r="L13" s="35">
        <v>0.72230000000000005</v>
      </c>
      <c r="M13" s="35">
        <v>0.70250000000000001</v>
      </c>
      <c r="N13" s="25"/>
      <c r="O13" s="26">
        <v>0.75039999999999996</v>
      </c>
      <c r="P13" s="26">
        <v>0.75339999999999996</v>
      </c>
      <c r="Q13" s="25"/>
      <c r="R13" s="25"/>
      <c r="S13" s="25"/>
      <c r="T13" s="25"/>
      <c r="U13" s="26">
        <v>0.68310000000000004</v>
      </c>
      <c r="V13" s="25"/>
      <c r="W13" s="35">
        <v>0.60619999999999996</v>
      </c>
      <c r="X13" s="71"/>
      <c r="Y13" s="92">
        <v>4</v>
      </c>
      <c r="Z13" s="77">
        <f>SUM(C13:X13)</f>
        <v>5.6877000000000004</v>
      </c>
      <c r="AA13" s="17">
        <f>Z13*100</f>
        <v>568.7700000000001</v>
      </c>
      <c r="AB13" s="17" cm="1">
        <f t="array" ref="AB13">SUM(LARGE(C13:X13,{1,2,3,4,5,6})*100)</f>
        <v>439.84000000000003</v>
      </c>
      <c r="AC13" s="38">
        <f>COUNT(C13:X13,#REF!)</f>
        <v>8</v>
      </c>
      <c r="AD13" s="16">
        <f>Z13/AC13</f>
        <v>0.71096250000000005</v>
      </c>
      <c r="AE13" s="19">
        <f>AB13/6</f>
        <v>73.306666666666672</v>
      </c>
      <c r="AF13" s="16">
        <f>MAX(C13:X13)</f>
        <v>0.75339999999999996</v>
      </c>
      <c r="AG13" s="20">
        <f>MIN(C13:X13)</f>
        <v>0.60619999999999996</v>
      </c>
      <c r="AH13" s="21">
        <f>AG13*100</f>
        <v>60.62</v>
      </c>
      <c r="AI13" s="20">
        <f>AF13-AG13</f>
        <v>0.1472</v>
      </c>
    </row>
    <row r="14" spans="1:35" hidden="1" x14ac:dyDescent="0.25">
      <c r="A14" s="22" t="s">
        <v>144</v>
      </c>
      <c r="B14" s="23" t="s">
        <v>40</v>
      </c>
      <c r="C14" s="37"/>
      <c r="D14" s="25"/>
      <c r="E14" s="25"/>
      <c r="F14" s="25"/>
      <c r="G14" s="25"/>
      <c r="H14" s="26">
        <v>0.69450000000000001</v>
      </c>
      <c r="I14" s="26">
        <v>0.71950000000000003</v>
      </c>
      <c r="J14" s="25"/>
      <c r="K14" s="26">
        <v>0.72770000000000001</v>
      </c>
      <c r="L14" s="25"/>
      <c r="M14" s="25"/>
      <c r="N14" s="25"/>
      <c r="O14" s="25"/>
      <c r="P14" s="26">
        <v>0.73899999999999999</v>
      </c>
      <c r="Q14" s="53"/>
      <c r="R14" s="26">
        <v>0.73640000000000005</v>
      </c>
      <c r="S14" s="25"/>
      <c r="T14" s="25"/>
      <c r="U14" s="26">
        <v>0.7369</v>
      </c>
      <c r="V14" s="25"/>
      <c r="W14" s="35">
        <v>0.73040000000000005</v>
      </c>
      <c r="X14" s="71"/>
      <c r="Y14" s="95">
        <v>8</v>
      </c>
      <c r="Z14" s="78">
        <f>SUM(C14:X14)</f>
        <v>5.0844000000000005</v>
      </c>
      <c r="AA14" s="28">
        <f>Z14*100</f>
        <v>508.44000000000005</v>
      </c>
      <c r="AB14" s="28" cm="1">
        <f t="array" ref="AB14">SUM(LARGE(C14:X14,{1,2,3,4,5,6})*100)</f>
        <v>438.99</v>
      </c>
      <c r="AC14" s="29">
        <f>COUNT(C14:X14,#REF!)</f>
        <v>7</v>
      </c>
      <c r="AD14" s="27">
        <f>Z14/AC14</f>
        <v>0.72634285714285718</v>
      </c>
      <c r="AE14" s="30">
        <f>AB14/6</f>
        <v>73.165000000000006</v>
      </c>
      <c r="AF14" s="27">
        <f>MAX(C14:X14)</f>
        <v>0.73899999999999999</v>
      </c>
      <c r="AG14" s="31">
        <f>MIN(C14:X14)</f>
        <v>0.69450000000000001</v>
      </c>
      <c r="AH14" s="32">
        <f>AG14*100</f>
        <v>69.45</v>
      </c>
      <c r="AI14" s="31">
        <f>AF14-AG14</f>
        <v>4.4499999999999984E-2</v>
      </c>
    </row>
    <row r="15" spans="1:35" hidden="1" x14ac:dyDescent="0.25">
      <c r="A15" s="22" t="s">
        <v>172</v>
      </c>
      <c r="B15" s="23" t="s">
        <v>40</v>
      </c>
      <c r="C15" s="37"/>
      <c r="D15" s="25"/>
      <c r="E15" s="25"/>
      <c r="F15" s="26">
        <v>0.73670000000000002</v>
      </c>
      <c r="G15" s="25"/>
      <c r="H15" s="25"/>
      <c r="I15" s="25"/>
      <c r="J15" s="26">
        <v>0.7268</v>
      </c>
      <c r="K15" s="26">
        <v>0.72130000000000005</v>
      </c>
      <c r="L15" s="35">
        <v>0.73870000000000002</v>
      </c>
      <c r="M15" s="25"/>
      <c r="N15" s="25"/>
      <c r="O15" s="26">
        <v>0.74</v>
      </c>
      <c r="P15" s="25"/>
      <c r="Q15" s="25"/>
      <c r="R15" s="25"/>
      <c r="S15" s="25"/>
      <c r="T15" s="25"/>
      <c r="U15" s="26">
        <v>0.7218</v>
      </c>
      <c r="V15" s="25"/>
      <c r="W15" s="25"/>
      <c r="X15" s="71"/>
      <c r="Y15" s="95">
        <v>9</v>
      </c>
      <c r="Z15" s="78">
        <f>SUM(C15:X15)</f>
        <v>4.3853</v>
      </c>
      <c r="AA15" s="28">
        <f>Z15*100</f>
        <v>438.53</v>
      </c>
      <c r="AB15" s="28" cm="1">
        <f t="array" ref="AB15">SUM(LARGE(C15:X15,{1,2,3,4,5,6})*100)</f>
        <v>438.53000000000003</v>
      </c>
      <c r="AC15" s="29">
        <f>COUNT(C15:X15,#REF!)</f>
        <v>6</v>
      </c>
      <c r="AD15" s="27">
        <f>Z15/AC15</f>
        <v>0.73088333333333333</v>
      </c>
      <c r="AE15" s="30">
        <f>AB15/6</f>
        <v>73.088333333333338</v>
      </c>
      <c r="AF15" s="27">
        <f>MAX(C15:X15)</f>
        <v>0.74</v>
      </c>
      <c r="AG15" s="31">
        <f>MIN(C15:X15)</f>
        <v>0.72130000000000005</v>
      </c>
      <c r="AH15" s="32">
        <f>AG15*100</f>
        <v>72.13000000000001</v>
      </c>
      <c r="AI15" s="31">
        <f>AF15-AG15</f>
        <v>1.8699999999999939E-2</v>
      </c>
    </row>
    <row r="16" spans="1:35" hidden="1" x14ac:dyDescent="0.25">
      <c r="A16" s="22" t="s">
        <v>155</v>
      </c>
      <c r="B16" s="23" t="s">
        <v>40</v>
      </c>
      <c r="C16" s="37"/>
      <c r="D16" s="26">
        <v>0.71489999999999998</v>
      </c>
      <c r="E16" s="25"/>
      <c r="F16" s="26">
        <v>0.73709999999999998</v>
      </c>
      <c r="G16" s="26">
        <v>0.7137</v>
      </c>
      <c r="H16" s="26">
        <v>0.71140000000000003</v>
      </c>
      <c r="I16" s="26">
        <v>0.72319999999999995</v>
      </c>
      <c r="J16" s="25"/>
      <c r="K16" s="25"/>
      <c r="L16" s="25"/>
      <c r="M16" s="25"/>
      <c r="N16" s="25"/>
      <c r="O16" s="25"/>
      <c r="P16" s="26">
        <v>0.69330000000000003</v>
      </c>
      <c r="Q16" s="25"/>
      <c r="R16" s="25"/>
      <c r="S16" s="25"/>
      <c r="T16" s="26">
        <v>0.69620000000000004</v>
      </c>
      <c r="U16" s="25"/>
      <c r="V16" s="25"/>
      <c r="W16" s="35">
        <v>0.69810000000000005</v>
      </c>
      <c r="X16" s="72">
        <v>0.72219999999999995</v>
      </c>
      <c r="Y16" s="95">
        <v>10</v>
      </c>
      <c r="Z16" s="78">
        <f>SUM(C16:X16)</f>
        <v>6.4101000000000008</v>
      </c>
      <c r="AA16" s="28">
        <f>Z16*100</f>
        <v>641.0100000000001</v>
      </c>
      <c r="AB16" s="28" cm="1">
        <f t="array" ref="AB16">SUM(LARGE(C16:X16,{1,2,3,4,5,6})*100)</f>
        <v>432.24999999999994</v>
      </c>
      <c r="AC16" s="29">
        <f>COUNT(C16:X16,#REF!)</f>
        <v>9</v>
      </c>
      <c r="AD16" s="27">
        <f>Z16/AC16</f>
        <v>0.71223333333333338</v>
      </c>
      <c r="AE16" s="30">
        <f>AB16/6</f>
        <v>72.041666666666657</v>
      </c>
      <c r="AF16" s="27">
        <f>MAX(C16:X16)</f>
        <v>0.73709999999999998</v>
      </c>
      <c r="AG16" s="31">
        <f>MIN(C16:X16)</f>
        <v>0.69330000000000003</v>
      </c>
      <c r="AH16" s="32">
        <f>AG16*100</f>
        <v>69.33</v>
      </c>
      <c r="AI16" s="31">
        <f>AF16-AG16</f>
        <v>4.379999999999995E-2</v>
      </c>
    </row>
    <row r="17" spans="1:35" hidden="1" x14ac:dyDescent="0.25">
      <c r="A17" s="22" t="s">
        <v>140</v>
      </c>
      <c r="B17" s="23" t="s">
        <v>40</v>
      </c>
      <c r="C17" s="37"/>
      <c r="D17" s="25"/>
      <c r="E17" s="25"/>
      <c r="F17" s="25"/>
      <c r="G17" s="25"/>
      <c r="H17" s="26">
        <v>0.70050000000000001</v>
      </c>
      <c r="I17" s="26">
        <v>0.71330000000000005</v>
      </c>
      <c r="J17" s="26">
        <v>0.70720000000000005</v>
      </c>
      <c r="K17" s="26">
        <v>0.70720000000000005</v>
      </c>
      <c r="L17" s="35">
        <v>0.7117</v>
      </c>
      <c r="M17" s="25"/>
      <c r="N17" s="26">
        <v>0.72030000000000005</v>
      </c>
      <c r="O17" s="26">
        <v>0.72760000000000002</v>
      </c>
      <c r="P17" s="26">
        <v>0.69510000000000005</v>
      </c>
      <c r="Q17" s="34"/>
      <c r="R17" s="26">
        <v>0.72950000000000004</v>
      </c>
      <c r="S17" s="25"/>
      <c r="T17" s="25"/>
      <c r="U17" s="25"/>
      <c r="V17" s="25"/>
      <c r="W17" s="35">
        <v>0.71730000000000005</v>
      </c>
      <c r="X17" s="72">
        <v>0.69169999999999998</v>
      </c>
      <c r="Y17" s="95">
        <v>11</v>
      </c>
      <c r="Z17" s="78">
        <f>SUM(C17:X17)</f>
        <v>7.8214000000000006</v>
      </c>
      <c r="AA17" s="28">
        <f>Z17*100</f>
        <v>782.1400000000001</v>
      </c>
      <c r="AB17" s="28" cm="1">
        <f t="array" ref="AB17">SUM(LARGE(C17:X17,{1,2,3,4,5,6})*100)</f>
        <v>431.97</v>
      </c>
      <c r="AC17" s="29">
        <f>COUNT(C17:X17,#REF!)</f>
        <v>11</v>
      </c>
      <c r="AD17" s="27">
        <f>Z17/AC17</f>
        <v>0.71103636363636369</v>
      </c>
      <c r="AE17" s="30">
        <f>AB17/6</f>
        <v>71.995000000000005</v>
      </c>
      <c r="AF17" s="27">
        <f>MAX(C17:X17)</f>
        <v>0.72950000000000004</v>
      </c>
      <c r="AG17" s="31">
        <f>MIN(C17:X17)</f>
        <v>0.69169999999999998</v>
      </c>
      <c r="AH17" s="32">
        <f>AG17*100</f>
        <v>69.17</v>
      </c>
      <c r="AI17" s="31">
        <f>AF17-AG17</f>
        <v>3.7800000000000056E-2</v>
      </c>
    </row>
    <row r="18" spans="1:35" x14ac:dyDescent="0.25">
      <c r="A18" s="12" t="s">
        <v>122</v>
      </c>
      <c r="B18" s="13" t="s">
        <v>37</v>
      </c>
      <c r="C18" s="37"/>
      <c r="D18" s="25"/>
      <c r="E18" s="25"/>
      <c r="F18" s="25"/>
      <c r="G18" s="25"/>
      <c r="H18" s="25"/>
      <c r="I18" s="26">
        <v>0.70630000000000004</v>
      </c>
      <c r="J18" s="25"/>
      <c r="K18" s="26">
        <v>0.70530000000000004</v>
      </c>
      <c r="L18" s="25"/>
      <c r="M18" s="35">
        <v>0.68579999999999997</v>
      </c>
      <c r="N18" s="25"/>
      <c r="O18" s="26">
        <v>0.68079999999999996</v>
      </c>
      <c r="P18" s="26">
        <v>0.72809999999999997</v>
      </c>
      <c r="Q18" s="25"/>
      <c r="R18" s="26">
        <v>0.69810000000000005</v>
      </c>
      <c r="S18" s="25"/>
      <c r="T18" s="26">
        <v>0.6976</v>
      </c>
      <c r="U18" s="25"/>
      <c r="V18" s="25"/>
      <c r="W18" s="35">
        <v>0.72919999999999996</v>
      </c>
      <c r="X18" s="71"/>
      <c r="Y18" s="92">
        <v>5</v>
      </c>
      <c r="Z18" s="77">
        <f>SUM(C18:X18)</f>
        <v>5.6311999999999989</v>
      </c>
      <c r="AA18" s="17">
        <f>Z18*100</f>
        <v>563.11999999999989</v>
      </c>
      <c r="AB18" s="17" cm="1">
        <f t="array" ref="AB18">SUM(LARGE(C18:X18,{1,2,3,4,5,6})*100)</f>
        <v>426.46</v>
      </c>
      <c r="AC18" s="38">
        <f>COUNT(C18:X18,#REF!)</f>
        <v>8</v>
      </c>
      <c r="AD18" s="16">
        <f>Z18/AC18</f>
        <v>0.70389999999999986</v>
      </c>
      <c r="AE18" s="19">
        <f>AB18/6</f>
        <v>71.076666666666668</v>
      </c>
      <c r="AF18" s="16">
        <f>MAX(C18:X18)</f>
        <v>0.72919999999999996</v>
      </c>
      <c r="AG18" s="20">
        <f>MIN(C18:X18)</f>
        <v>0.68079999999999996</v>
      </c>
      <c r="AH18" s="21">
        <f>AG18*100</f>
        <v>68.08</v>
      </c>
      <c r="AI18" s="20">
        <f>AF18-AG18</f>
        <v>4.8399999999999999E-2</v>
      </c>
    </row>
    <row r="19" spans="1:35" hidden="1" x14ac:dyDescent="0.25">
      <c r="A19" s="22" t="s">
        <v>129</v>
      </c>
      <c r="B19" s="23" t="s">
        <v>40</v>
      </c>
      <c r="C19" s="37"/>
      <c r="D19" s="26">
        <v>0.68600000000000005</v>
      </c>
      <c r="E19" s="25"/>
      <c r="F19" s="25"/>
      <c r="G19" s="26">
        <v>0.69599999999999995</v>
      </c>
      <c r="H19" s="26">
        <v>0.72640000000000005</v>
      </c>
      <c r="I19" s="25"/>
      <c r="J19" s="25"/>
      <c r="K19" s="25"/>
      <c r="L19" s="35">
        <v>0.70589999999999997</v>
      </c>
      <c r="M19" s="35">
        <v>0.69159999999999999</v>
      </c>
      <c r="N19" s="26">
        <v>0.69620000000000004</v>
      </c>
      <c r="O19" s="25"/>
      <c r="P19" s="25"/>
      <c r="Q19" s="34"/>
      <c r="R19" s="25"/>
      <c r="S19" s="25"/>
      <c r="T19" s="25"/>
      <c r="U19" s="25"/>
      <c r="V19" s="25"/>
      <c r="W19" s="25"/>
      <c r="X19" s="72">
        <v>0.71799999999999997</v>
      </c>
      <c r="Y19" s="95">
        <v>12</v>
      </c>
      <c r="Z19" s="78">
        <f>SUM(C19:X19)</f>
        <v>4.9201000000000006</v>
      </c>
      <c r="AA19" s="28">
        <f>Z19*100</f>
        <v>492.01000000000005</v>
      </c>
      <c r="AB19" s="28" cm="1">
        <f t="array" ref="AB19">SUM(LARGE(C19:X19,{1,2,3,4,5,6})*100)</f>
        <v>423.40999999999997</v>
      </c>
      <c r="AC19" s="29">
        <f>COUNT(C19:X19,#REF!)</f>
        <v>7</v>
      </c>
      <c r="AD19" s="27">
        <f>Z19/AC19</f>
        <v>0.7028714285714287</v>
      </c>
      <c r="AE19" s="30">
        <f>AB19/6</f>
        <v>70.568333333333328</v>
      </c>
      <c r="AF19" s="27">
        <f>MAX(C19:X19)</f>
        <v>0.72640000000000005</v>
      </c>
      <c r="AG19" s="31">
        <f>MIN(C19:X19)</f>
        <v>0.68600000000000005</v>
      </c>
      <c r="AH19" s="32">
        <f>AG19*100</f>
        <v>68.600000000000009</v>
      </c>
      <c r="AI19" s="31">
        <f>AF19-AG19</f>
        <v>4.0399999999999991E-2</v>
      </c>
    </row>
    <row r="20" spans="1:35" x14ac:dyDescent="0.25">
      <c r="A20" s="44" t="s">
        <v>63</v>
      </c>
      <c r="B20" s="45" t="s">
        <v>37</v>
      </c>
      <c r="C20" s="37"/>
      <c r="D20" s="26">
        <v>0.68169999999999997</v>
      </c>
      <c r="E20" s="25"/>
      <c r="F20" s="25"/>
      <c r="G20" s="46">
        <v>0.72460000000000002</v>
      </c>
      <c r="H20" s="25"/>
      <c r="I20" s="26">
        <v>0.70730000000000004</v>
      </c>
      <c r="J20" s="25"/>
      <c r="K20" s="25"/>
      <c r="L20" s="25"/>
      <c r="M20" s="35">
        <v>0.65549999999999997</v>
      </c>
      <c r="N20" s="25"/>
      <c r="O20" s="26">
        <v>0.69650000000000001</v>
      </c>
      <c r="P20" s="26">
        <v>0.69330000000000003</v>
      </c>
      <c r="Q20" s="25"/>
      <c r="R20" s="25"/>
      <c r="S20" s="26">
        <v>0.66010000000000002</v>
      </c>
      <c r="T20" s="25"/>
      <c r="U20" s="25"/>
      <c r="V20" s="25"/>
      <c r="W20" s="35">
        <v>0.71319999999999995</v>
      </c>
      <c r="X20" s="72">
        <v>0.67689999999999995</v>
      </c>
      <c r="Y20" s="92">
        <v>6</v>
      </c>
      <c r="Z20" s="77">
        <f>SUM(C20:X20)</f>
        <v>6.2090999999999994</v>
      </c>
      <c r="AA20" s="17">
        <f>Z20*100</f>
        <v>620.91</v>
      </c>
      <c r="AB20" s="17" cm="1">
        <f t="array" ref="AB20">SUM(LARGE(C20:X20,{1,2,3,4,5,6})*100)</f>
        <v>421.65999999999997</v>
      </c>
      <c r="AC20" s="38">
        <f>COUNT(C20:X20,#REF!)</f>
        <v>9</v>
      </c>
      <c r="AD20" s="16">
        <f>Z20/AC20</f>
        <v>0.68989999999999996</v>
      </c>
      <c r="AE20" s="19">
        <f>AB20/6</f>
        <v>70.276666666666657</v>
      </c>
      <c r="AF20" s="16">
        <f>MAX(C20:X20)</f>
        <v>0.72460000000000002</v>
      </c>
      <c r="AG20" s="20">
        <f>MIN(C20:X20)</f>
        <v>0.65549999999999997</v>
      </c>
      <c r="AH20" s="21">
        <f>AG20*100</f>
        <v>65.55</v>
      </c>
      <c r="AI20" s="20">
        <f>AF20-AG20</f>
        <v>6.910000000000005E-2</v>
      </c>
    </row>
    <row r="21" spans="1:35" hidden="1" x14ac:dyDescent="0.25">
      <c r="A21" s="22" t="s">
        <v>98</v>
      </c>
      <c r="B21" s="23" t="s">
        <v>40</v>
      </c>
      <c r="C21" s="37"/>
      <c r="D21" s="25"/>
      <c r="E21" s="25"/>
      <c r="F21" s="25"/>
      <c r="G21" s="26">
        <v>0.60880000000000001</v>
      </c>
      <c r="H21" s="26">
        <v>0.69099999999999995</v>
      </c>
      <c r="I21" s="26">
        <v>0.69220000000000004</v>
      </c>
      <c r="J21" s="25"/>
      <c r="K21" s="26">
        <v>0.72160000000000002</v>
      </c>
      <c r="L21" s="35">
        <v>0.71340000000000003</v>
      </c>
      <c r="M21" s="35">
        <v>0.69469999999999998</v>
      </c>
      <c r="N21" s="25"/>
      <c r="O21" s="25"/>
      <c r="P21" s="26">
        <v>0.65539999999999998</v>
      </c>
      <c r="Q21" s="25"/>
      <c r="R21" s="25"/>
      <c r="S21" s="25"/>
      <c r="T21" s="25"/>
      <c r="U21" s="25"/>
      <c r="V21" s="25"/>
      <c r="W21" s="25"/>
      <c r="X21" s="71"/>
      <c r="Y21" s="95">
        <v>13</v>
      </c>
      <c r="Z21" s="78">
        <f>SUM(C21:X21)</f>
        <v>4.7770999999999999</v>
      </c>
      <c r="AA21" s="28">
        <f>Z21*100</f>
        <v>477.71</v>
      </c>
      <c r="AB21" s="28" cm="1">
        <f t="array" ref="AB21">SUM(LARGE(C21:X21,{1,2,3,4,5,6})*100)</f>
        <v>416.82999999999993</v>
      </c>
      <c r="AC21" s="29">
        <f>COUNT(C21:X21,#REF!)</f>
        <v>7</v>
      </c>
      <c r="AD21" s="27">
        <f>Z21/AC21</f>
        <v>0.68244285714285713</v>
      </c>
      <c r="AE21" s="30">
        <f>AB21/6</f>
        <v>69.47166666666665</v>
      </c>
      <c r="AF21" s="27">
        <f>MAX(C21:X21)</f>
        <v>0.72160000000000002</v>
      </c>
      <c r="AG21" s="31">
        <f>MIN(C21:X21)</f>
        <v>0.60880000000000001</v>
      </c>
      <c r="AH21" s="32">
        <f>AG21*100</f>
        <v>60.88</v>
      </c>
      <c r="AI21" s="31">
        <f>AF21-AG21</f>
        <v>0.11280000000000001</v>
      </c>
    </row>
    <row r="22" spans="1:35" hidden="1" x14ac:dyDescent="0.25">
      <c r="A22" s="39" t="s">
        <v>49</v>
      </c>
      <c r="B22" s="40" t="s">
        <v>40</v>
      </c>
      <c r="C22" s="24">
        <v>0.65810000000000002</v>
      </c>
      <c r="D22" s="25"/>
      <c r="E22" s="25"/>
      <c r="F22" s="26">
        <v>0.70569999999999999</v>
      </c>
      <c r="G22" s="25"/>
      <c r="H22" s="26">
        <v>0.69059999999999999</v>
      </c>
      <c r="I22" s="26">
        <v>0.69940000000000002</v>
      </c>
      <c r="J22" s="26">
        <v>0.68259999999999998</v>
      </c>
      <c r="K22" s="26">
        <v>0.70599999999999996</v>
      </c>
      <c r="L22" s="25"/>
      <c r="M22" s="25"/>
      <c r="N22" s="25"/>
      <c r="O22" s="25"/>
      <c r="P22" s="25"/>
      <c r="Q22" s="25"/>
      <c r="R22" s="25"/>
      <c r="S22" s="25"/>
      <c r="T22" s="26">
        <v>0.67079999999999995</v>
      </c>
      <c r="U22" s="25"/>
      <c r="V22" s="25"/>
      <c r="W22" s="25"/>
      <c r="X22" s="71"/>
      <c r="Y22" s="95">
        <v>14</v>
      </c>
      <c r="Z22" s="78">
        <f>SUM(C22:X22)</f>
        <v>4.8132000000000001</v>
      </c>
      <c r="AA22" s="28">
        <f>Z22*100</f>
        <v>481.32</v>
      </c>
      <c r="AB22" s="28" cm="1">
        <f t="array" ref="AB22">SUM(LARGE(C22:X22,{1,2,3,4,5,6})*100)</f>
        <v>415.50999999999993</v>
      </c>
      <c r="AC22" s="29">
        <f>COUNT(C22:X22,#REF!)</f>
        <v>7</v>
      </c>
      <c r="AD22" s="27">
        <f>Z22/AC22</f>
        <v>0.68759999999999999</v>
      </c>
      <c r="AE22" s="30">
        <f>AB22/6</f>
        <v>69.251666666666651</v>
      </c>
      <c r="AF22" s="27">
        <f>MAX(C22:X22)</f>
        <v>0.70599999999999996</v>
      </c>
      <c r="AG22" s="31">
        <f>MIN(C22:X22)</f>
        <v>0.65810000000000002</v>
      </c>
      <c r="AH22" s="32">
        <f>AG22*100</f>
        <v>65.81</v>
      </c>
      <c r="AI22" s="31">
        <f>AF22-AG22</f>
        <v>4.7899999999999943E-2</v>
      </c>
    </row>
    <row r="23" spans="1:35" x14ac:dyDescent="0.25">
      <c r="A23" s="12" t="s">
        <v>112</v>
      </c>
      <c r="B23" s="13" t="s">
        <v>37</v>
      </c>
      <c r="C23" s="37"/>
      <c r="D23" s="25"/>
      <c r="E23" s="25"/>
      <c r="F23" s="26">
        <v>0.51149999999999995</v>
      </c>
      <c r="G23" s="26">
        <v>0.52610000000000001</v>
      </c>
      <c r="H23" s="26">
        <v>0.67390000000000005</v>
      </c>
      <c r="I23" s="26">
        <v>0.70079999999999998</v>
      </c>
      <c r="J23" s="25"/>
      <c r="K23" s="26">
        <v>0.6875</v>
      </c>
      <c r="L23" s="25"/>
      <c r="M23" s="25"/>
      <c r="N23" s="25"/>
      <c r="O23" s="26">
        <v>0.68259999999999998</v>
      </c>
      <c r="P23" s="25"/>
      <c r="Q23" s="25"/>
      <c r="R23" s="25"/>
      <c r="S23" s="25"/>
      <c r="T23" s="25"/>
      <c r="U23" s="26">
        <v>0.69089999999999996</v>
      </c>
      <c r="V23" s="25"/>
      <c r="W23" s="35">
        <v>0.70850000000000002</v>
      </c>
      <c r="X23" s="71"/>
      <c r="Y23" s="92">
        <v>7</v>
      </c>
      <c r="Z23" s="77">
        <f>SUM(C23:X23)</f>
        <v>5.1818</v>
      </c>
      <c r="AA23" s="17">
        <f>Z23*100</f>
        <v>518.17999999999995</v>
      </c>
      <c r="AB23" s="17" cm="1">
        <f t="array" ref="AB23">SUM(LARGE(C23:X23,{1,2,3,4,5,6})*100)</f>
        <v>414.41999999999996</v>
      </c>
      <c r="AC23" s="38">
        <f>COUNT(C23:X23,#REF!)</f>
        <v>8</v>
      </c>
      <c r="AD23" s="16">
        <f>Z23/AC23</f>
        <v>0.647725</v>
      </c>
      <c r="AE23" s="19">
        <f>AB23/6</f>
        <v>69.069999999999993</v>
      </c>
      <c r="AF23" s="16">
        <f>MAX(C23:X23)</f>
        <v>0.70850000000000002</v>
      </c>
      <c r="AG23" s="20">
        <f>MIN(C23:X23)</f>
        <v>0.51149999999999995</v>
      </c>
      <c r="AH23" s="21">
        <f>AG23*100</f>
        <v>51.15</v>
      </c>
      <c r="AI23" s="20">
        <f>AF23-AG23</f>
        <v>0.19700000000000006</v>
      </c>
    </row>
    <row r="24" spans="1:35" hidden="1" x14ac:dyDescent="0.25">
      <c r="A24" s="39" t="s">
        <v>50</v>
      </c>
      <c r="B24" s="40" t="s">
        <v>40</v>
      </c>
      <c r="C24" s="24">
        <v>0.69440000000000002</v>
      </c>
      <c r="D24" s="25"/>
      <c r="E24" s="26">
        <v>0.70779999999999998</v>
      </c>
      <c r="F24" s="26">
        <v>0.69889999999999997</v>
      </c>
      <c r="G24" s="25"/>
      <c r="H24" s="26">
        <v>0.68830000000000002</v>
      </c>
      <c r="I24" s="26">
        <v>0.68320000000000003</v>
      </c>
      <c r="J24" s="25"/>
      <c r="K24" s="25"/>
      <c r="L24" s="25"/>
      <c r="M24" s="25"/>
      <c r="N24" s="25"/>
      <c r="O24" s="25"/>
      <c r="P24" s="26">
        <v>0.66720000000000002</v>
      </c>
      <c r="Q24" s="25"/>
      <c r="R24" s="25"/>
      <c r="S24" s="25"/>
      <c r="T24" s="25"/>
      <c r="U24" s="25"/>
      <c r="V24" s="25"/>
      <c r="W24" s="25"/>
      <c r="X24" s="71"/>
      <c r="Y24" s="95">
        <v>15</v>
      </c>
      <c r="Z24" s="78">
        <f>SUM(C24:X24)</f>
        <v>4.1398000000000001</v>
      </c>
      <c r="AA24" s="28">
        <f>Z24*100</f>
        <v>413.98</v>
      </c>
      <c r="AB24" s="28" cm="1">
        <f t="array" ref="AB24">SUM(LARGE(C24:X24,{1,2,3,4,5,6})*100)</f>
        <v>413.98</v>
      </c>
      <c r="AC24" s="29">
        <f>COUNT(C24:X24,#REF!)</f>
        <v>6</v>
      </c>
      <c r="AD24" s="27">
        <f>Z24/AC24</f>
        <v>0.68996666666666673</v>
      </c>
      <c r="AE24" s="30">
        <f>AB24/6</f>
        <v>68.99666666666667</v>
      </c>
      <c r="AF24" s="27">
        <f>MAX(C24:X24)</f>
        <v>0.70779999999999998</v>
      </c>
      <c r="AG24" s="31">
        <f>MIN(C24:X24)</f>
        <v>0.66720000000000002</v>
      </c>
      <c r="AH24" s="32">
        <f>AG24*100</f>
        <v>66.72</v>
      </c>
      <c r="AI24" s="31">
        <f>AF24-AG24</f>
        <v>4.0599999999999969E-2</v>
      </c>
    </row>
    <row r="25" spans="1:35" hidden="1" x14ac:dyDescent="0.25">
      <c r="A25" s="22" t="s">
        <v>75</v>
      </c>
      <c r="B25" s="23" t="s">
        <v>40</v>
      </c>
      <c r="C25" s="24">
        <v>0.68569999999999998</v>
      </c>
      <c r="D25" s="25"/>
      <c r="E25" s="25"/>
      <c r="F25" s="26">
        <v>0.68840000000000001</v>
      </c>
      <c r="G25" s="25"/>
      <c r="H25" s="26">
        <v>0.6704</v>
      </c>
      <c r="I25" s="26">
        <v>0.66810000000000003</v>
      </c>
      <c r="J25" s="26">
        <v>0.65229999999999999</v>
      </c>
      <c r="K25" s="26">
        <v>0.65169999999999995</v>
      </c>
      <c r="L25" s="25"/>
      <c r="M25" s="35">
        <v>0.64410000000000001</v>
      </c>
      <c r="N25" s="26">
        <v>0.65839999999999999</v>
      </c>
      <c r="O25" s="26">
        <v>0.65529999999999999</v>
      </c>
      <c r="P25" s="26">
        <v>0.66049999999999998</v>
      </c>
      <c r="Q25" s="25"/>
      <c r="R25" s="26">
        <v>0.66990000000000005</v>
      </c>
      <c r="S25" s="25"/>
      <c r="T25" s="25"/>
      <c r="U25" s="25"/>
      <c r="V25" s="25"/>
      <c r="W25" s="35">
        <v>0.6351</v>
      </c>
      <c r="X25" s="71"/>
      <c r="Y25" s="95">
        <v>16</v>
      </c>
      <c r="Z25" s="78">
        <f>SUM(C25:X25)</f>
        <v>7.9398999999999997</v>
      </c>
      <c r="AA25" s="28">
        <f>Z25*100</f>
        <v>793.99</v>
      </c>
      <c r="AB25" s="28" cm="1">
        <f t="array" ref="AB25">SUM(LARGE(C25:X25,{1,2,3,4,5,6})*100)</f>
        <v>404.3</v>
      </c>
      <c r="AC25" s="29">
        <f>COUNT(C25:X25,#REF!)</f>
        <v>12</v>
      </c>
      <c r="AD25" s="27">
        <f>Z25/AC25</f>
        <v>0.66165833333333335</v>
      </c>
      <c r="AE25" s="30">
        <f>AB25/6</f>
        <v>67.38333333333334</v>
      </c>
      <c r="AF25" s="27">
        <f>MAX(C25:X25)</f>
        <v>0.68840000000000001</v>
      </c>
      <c r="AG25" s="31">
        <f>MIN(C25:X25)</f>
        <v>0.6351</v>
      </c>
      <c r="AH25" s="32">
        <f>AG25*100</f>
        <v>63.51</v>
      </c>
      <c r="AI25" s="31">
        <f>AF25-AG25</f>
        <v>5.3300000000000014E-2</v>
      </c>
    </row>
    <row r="26" spans="1:35" hidden="1" x14ac:dyDescent="0.25">
      <c r="A26" s="22" t="s">
        <v>169</v>
      </c>
      <c r="B26" s="23" t="s">
        <v>40</v>
      </c>
      <c r="C26" s="24">
        <v>0.64180000000000004</v>
      </c>
      <c r="D26" s="25"/>
      <c r="E26" s="25"/>
      <c r="F26" s="26">
        <v>0.65700000000000003</v>
      </c>
      <c r="G26" s="25"/>
      <c r="H26" s="26">
        <v>0.6149</v>
      </c>
      <c r="I26" s="26">
        <v>0.68240000000000001</v>
      </c>
      <c r="J26" s="25"/>
      <c r="K26" s="26">
        <v>0.66949999999999998</v>
      </c>
      <c r="L26" s="25"/>
      <c r="M26" s="25"/>
      <c r="N26" s="25"/>
      <c r="O26" s="25"/>
      <c r="P26" s="26">
        <v>0.64629999999999999</v>
      </c>
      <c r="Q26" s="57"/>
      <c r="R26" s="26">
        <v>0.64329999999999998</v>
      </c>
      <c r="S26" s="25"/>
      <c r="T26" s="26">
        <v>0.64859999999999995</v>
      </c>
      <c r="U26" s="25"/>
      <c r="V26" s="25"/>
      <c r="W26" s="25"/>
      <c r="X26" s="71"/>
      <c r="Y26" s="95">
        <v>17</v>
      </c>
      <c r="Z26" s="78">
        <f>SUM(C26:X26)</f>
        <v>5.2038000000000002</v>
      </c>
      <c r="AA26" s="28">
        <f>Z26*100</f>
        <v>520.38</v>
      </c>
      <c r="AB26" s="28" cm="1">
        <f t="array" ref="AB26">SUM(LARGE(C26:X26,{1,2,3,4,5,6})*100)</f>
        <v>394.71</v>
      </c>
      <c r="AC26" s="29">
        <f>COUNT(C26:X26,#REF!)</f>
        <v>8</v>
      </c>
      <c r="AD26" s="27">
        <f>Z26/AC26</f>
        <v>0.65047500000000003</v>
      </c>
      <c r="AE26" s="30">
        <f>AB26/6</f>
        <v>65.784999999999997</v>
      </c>
      <c r="AF26" s="27">
        <f>MAX(C26:X26)</f>
        <v>0.68240000000000001</v>
      </c>
      <c r="AG26" s="31">
        <f>MIN(C26:X26)</f>
        <v>0.6149</v>
      </c>
      <c r="AH26" s="32">
        <f>AG26*100</f>
        <v>61.49</v>
      </c>
      <c r="AI26" s="31">
        <f>AF26-AG26</f>
        <v>6.7500000000000004E-2</v>
      </c>
    </row>
    <row r="27" spans="1:35" x14ac:dyDescent="0.25">
      <c r="A27" s="12" t="s">
        <v>103</v>
      </c>
      <c r="B27" s="43" t="s">
        <v>37</v>
      </c>
      <c r="C27" s="37"/>
      <c r="D27" s="25"/>
      <c r="E27" s="26">
        <v>0.59870000000000001</v>
      </c>
      <c r="F27" s="25"/>
      <c r="G27" s="26">
        <v>0.60419999999999996</v>
      </c>
      <c r="H27" s="25"/>
      <c r="I27" s="26">
        <v>0.67230000000000001</v>
      </c>
      <c r="J27" s="25"/>
      <c r="K27" s="25"/>
      <c r="L27" s="25"/>
      <c r="M27" s="25"/>
      <c r="N27" s="25"/>
      <c r="O27" s="25"/>
      <c r="P27" s="26">
        <v>0.60840000000000005</v>
      </c>
      <c r="Q27" s="25"/>
      <c r="R27" s="25"/>
      <c r="S27" s="25"/>
      <c r="T27" s="25"/>
      <c r="U27" s="26">
        <v>0.62219999999999998</v>
      </c>
      <c r="V27" s="25"/>
      <c r="W27" s="35">
        <v>0.64600000000000002</v>
      </c>
      <c r="X27" s="71"/>
      <c r="Y27" s="92">
        <v>8</v>
      </c>
      <c r="Z27" s="77">
        <f>SUM(C27:X27)</f>
        <v>3.7517999999999998</v>
      </c>
      <c r="AA27" s="17">
        <f>Z27*100</f>
        <v>375.18</v>
      </c>
      <c r="AB27" s="17" cm="1">
        <f t="array" ref="AB27">SUM(LARGE(C27:X27,{1,2,3,4,5,6})*100)</f>
        <v>375.18</v>
      </c>
      <c r="AC27" s="38">
        <f>COUNT(C27:X27,#REF!)</f>
        <v>6</v>
      </c>
      <c r="AD27" s="16">
        <f>Z27/AC27</f>
        <v>0.62529999999999997</v>
      </c>
      <c r="AE27" s="19">
        <f>AB27/6</f>
        <v>62.53</v>
      </c>
      <c r="AF27" s="16">
        <f>MAX(C27:X27)</f>
        <v>0.67230000000000001</v>
      </c>
      <c r="AG27" s="20">
        <f>MIN(C27:X27)</f>
        <v>0.59870000000000001</v>
      </c>
      <c r="AH27" s="21">
        <f>AG27*100</f>
        <v>59.870000000000005</v>
      </c>
      <c r="AI27" s="20">
        <f>AF27-AG27</f>
        <v>7.3599999999999999E-2</v>
      </c>
    </row>
    <row r="28" spans="1:35" x14ac:dyDescent="0.25">
      <c r="A28" s="12" t="s">
        <v>176</v>
      </c>
      <c r="B28" s="13" t="s">
        <v>37</v>
      </c>
      <c r="C28" s="37"/>
      <c r="D28" s="25"/>
      <c r="E28" s="25"/>
      <c r="F28" s="26">
        <v>0.63590000000000002</v>
      </c>
      <c r="G28" s="25"/>
      <c r="H28" s="26">
        <v>0.59060000000000001</v>
      </c>
      <c r="I28" s="25"/>
      <c r="J28" s="25"/>
      <c r="K28" s="26">
        <v>0.64049999999999996</v>
      </c>
      <c r="L28" s="35">
        <v>0.63119999999999998</v>
      </c>
      <c r="M28" s="25"/>
      <c r="N28" s="26">
        <v>0.61170000000000002</v>
      </c>
      <c r="O28" s="25"/>
      <c r="P28" s="26">
        <v>0.63660000000000005</v>
      </c>
      <c r="Q28" s="25"/>
      <c r="R28" s="25"/>
      <c r="S28" s="25"/>
      <c r="T28" s="25"/>
      <c r="U28" s="25"/>
      <c r="V28" s="25"/>
      <c r="W28" s="25"/>
      <c r="X28" s="71"/>
      <c r="Y28" s="92">
        <v>9</v>
      </c>
      <c r="Z28" s="77">
        <f>SUM(C28:X28)</f>
        <v>3.7464999999999997</v>
      </c>
      <c r="AA28" s="17">
        <f>Z28*100</f>
        <v>374.65</v>
      </c>
      <c r="AB28" s="17" cm="1">
        <f t="array" ref="AB28">SUM(LARGE(C28:X28,{1,2,3,4,5,6})*100)</f>
        <v>374.65000000000003</v>
      </c>
      <c r="AC28" s="38">
        <f>COUNT(C28:X28,#REF!)</f>
        <v>6</v>
      </c>
      <c r="AD28" s="16">
        <f>Z28/AC28</f>
        <v>0.62441666666666662</v>
      </c>
      <c r="AE28" s="19">
        <f>AB28/6</f>
        <v>62.44166666666667</v>
      </c>
      <c r="AF28" s="16">
        <f>MAX(C28:X28)</f>
        <v>0.64049999999999996</v>
      </c>
      <c r="AG28" s="20">
        <f>MIN(C28:X28)</f>
        <v>0.59060000000000001</v>
      </c>
      <c r="AH28" s="21">
        <f>AG28*100</f>
        <v>59.06</v>
      </c>
      <c r="AI28" s="20">
        <f>AF28-AG28</f>
        <v>4.9899999999999944E-2</v>
      </c>
    </row>
    <row r="29" spans="1:35" x14ac:dyDescent="0.25">
      <c r="A29" s="12" t="s">
        <v>110</v>
      </c>
      <c r="B29" s="13" t="s">
        <v>37</v>
      </c>
      <c r="C29" s="24">
        <v>0.60660000000000003</v>
      </c>
      <c r="D29" s="25"/>
      <c r="E29" s="25"/>
      <c r="F29" s="26">
        <v>0.6109</v>
      </c>
      <c r="G29" s="25"/>
      <c r="H29" s="26">
        <v>0.60770000000000002</v>
      </c>
      <c r="I29" s="26">
        <v>0.64759999999999995</v>
      </c>
      <c r="J29" s="25"/>
      <c r="K29" s="26">
        <v>0.63200000000000001</v>
      </c>
      <c r="L29" s="25"/>
      <c r="M29" s="25"/>
      <c r="N29" s="25"/>
      <c r="O29" s="25"/>
      <c r="P29" s="26">
        <v>0.63349999999999995</v>
      </c>
      <c r="Q29" s="25"/>
      <c r="R29" s="25"/>
      <c r="S29" s="25"/>
      <c r="T29" s="26">
        <v>0.57120000000000004</v>
      </c>
      <c r="U29" s="25"/>
      <c r="V29" s="25"/>
      <c r="W29" s="25"/>
      <c r="X29" s="72">
        <v>0.56769999999999998</v>
      </c>
      <c r="Y29" s="92">
        <v>10</v>
      </c>
      <c r="Z29" s="77">
        <f>SUM(C29:X29)</f>
        <v>4.8772000000000011</v>
      </c>
      <c r="AA29" s="17">
        <f>AA34</f>
        <v>343.37</v>
      </c>
      <c r="AB29" s="17" cm="1">
        <f t="array" ref="AB29">SUM(LARGE(C29:X29,{1,2,3,4,5,6})*100)</f>
        <v>373.83000000000004</v>
      </c>
      <c r="AC29" s="38">
        <f>COUNT(C29:X29,#REF!)</f>
        <v>8</v>
      </c>
      <c r="AD29" s="16">
        <f>Z29/AC29</f>
        <v>0.60965000000000014</v>
      </c>
      <c r="AE29" s="19">
        <f>AB29/6</f>
        <v>62.305000000000007</v>
      </c>
      <c r="AF29" s="16">
        <f>MAX(C29:X29)</f>
        <v>0.64759999999999995</v>
      </c>
      <c r="AG29" s="20">
        <f>MIN(C29:X29)</f>
        <v>0.56769999999999998</v>
      </c>
      <c r="AH29" s="21">
        <f>AG29*100</f>
        <v>56.769999999999996</v>
      </c>
      <c r="AI29" s="20">
        <f>AF29-AG29</f>
        <v>7.9899999999999971E-2</v>
      </c>
    </row>
    <row r="30" spans="1:35" x14ac:dyDescent="0.25">
      <c r="A30" s="12" t="s">
        <v>175</v>
      </c>
      <c r="B30" s="13" t="s">
        <v>37</v>
      </c>
      <c r="C30" s="37"/>
      <c r="D30" s="25"/>
      <c r="E30" s="25"/>
      <c r="F30" s="26">
        <v>0.60609999999999997</v>
      </c>
      <c r="G30" s="25"/>
      <c r="H30" s="26">
        <v>0.58020000000000005</v>
      </c>
      <c r="I30" s="26">
        <v>0.62370000000000003</v>
      </c>
      <c r="J30" s="25"/>
      <c r="K30" s="25"/>
      <c r="L30" s="25"/>
      <c r="M30" s="25"/>
      <c r="N30" s="25"/>
      <c r="O30" s="25"/>
      <c r="P30" s="26">
        <v>0.62309999999999999</v>
      </c>
      <c r="Q30" s="25"/>
      <c r="R30" s="25"/>
      <c r="S30" s="26">
        <v>0.5544</v>
      </c>
      <c r="T30" s="26">
        <v>0.58899999999999997</v>
      </c>
      <c r="U30" s="25"/>
      <c r="V30" s="25"/>
      <c r="W30" s="35">
        <v>0.62309999999999999</v>
      </c>
      <c r="X30" s="71"/>
      <c r="Y30" s="92">
        <v>11</v>
      </c>
      <c r="Z30" s="77">
        <f>SUM(C30:X30)</f>
        <v>4.1996000000000002</v>
      </c>
      <c r="AA30" s="17">
        <f>Z30*100</f>
        <v>419.96000000000004</v>
      </c>
      <c r="AB30" s="17" cm="1">
        <f t="array" ref="AB30">SUM(LARGE(C30:X30,{1,2,3,4,5,6})*100)</f>
        <v>364.52</v>
      </c>
      <c r="AC30" s="38">
        <f>COUNT(C30:X30,#REF!)</f>
        <v>7</v>
      </c>
      <c r="AD30" s="16">
        <f>Z30/AC30</f>
        <v>0.59994285714285722</v>
      </c>
      <c r="AE30" s="19">
        <f>AB30/6</f>
        <v>60.75333333333333</v>
      </c>
      <c r="AF30" s="16">
        <f>MAX(C30:X30)</f>
        <v>0.62370000000000003</v>
      </c>
      <c r="AG30" s="20">
        <f>MIN(C30:X30)</f>
        <v>0.5544</v>
      </c>
      <c r="AH30" s="21">
        <f>AG30*100</f>
        <v>55.44</v>
      </c>
      <c r="AI30" s="20">
        <f>AF30-AG30</f>
        <v>6.9300000000000028E-2</v>
      </c>
    </row>
    <row r="31" spans="1:35" x14ac:dyDescent="0.25">
      <c r="A31" s="12" t="s">
        <v>114</v>
      </c>
      <c r="B31" s="13" t="s">
        <v>37</v>
      </c>
      <c r="C31" s="37"/>
      <c r="D31" s="25"/>
      <c r="E31" s="25"/>
      <c r="F31" s="26">
        <v>0.58950000000000002</v>
      </c>
      <c r="G31" s="25"/>
      <c r="H31" s="26">
        <v>0.59509999999999996</v>
      </c>
      <c r="I31" s="26">
        <v>0.6099</v>
      </c>
      <c r="J31" s="25"/>
      <c r="K31" s="25"/>
      <c r="L31" s="25"/>
      <c r="M31" s="35">
        <v>0.56210000000000004</v>
      </c>
      <c r="N31" s="25"/>
      <c r="O31" s="25"/>
      <c r="P31" s="25"/>
      <c r="Q31" s="25"/>
      <c r="R31" s="26">
        <v>0.6159</v>
      </c>
      <c r="S31" s="25"/>
      <c r="T31" s="26">
        <v>0.59770000000000001</v>
      </c>
      <c r="U31" s="25"/>
      <c r="V31" s="25"/>
      <c r="W31" s="25"/>
      <c r="X31" s="71"/>
      <c r="Y31" s="92">
        <v>12</v>
      </c>
      <c r="Z31" s="77">
        <f>SUM(C31:X31)</f>
        <v>3.5702000000000003</v>
      </c>
      <c r="AA31" s="17">
        <f>Z31*100</f>
        <v>357.02000000000004</v>
      </c>
      <c r="AB31" s="17" cm="1">
        <f t="array" ref="AB31">SUM(LARGE(C31:X31,{1,2,3,4,5,6})*100)</f>
        <v>357.02</v>
      </c>
      <c r="AC31" s="38">
        <f>COUNT(C31:X31,#REF!)</f>
        <v>6</v>
      </c>
      <c r="AD31" s="16">
        <f>Z31/AC31</f>
        <v>0.59503333333333341</v>
      </c>
      <c r="AE31" s="19">
        <f>AB31/6</f>
        <v>59.50333333333333</v>
      </c>
      <c r="AF31" s="16">
        <f>MAX(C31:X31)</f>
        <v>0.6159</v>
      </c>
      <c r="AG31" s="20">
        <f>MIN(C31:X31)</f>
        <v>0.56210000000000004</v>
      </c>
      <c r="AH31" s="21">
        <f>AG31*100</f>
        <v>56.210000000000008</v>
      </c>
      <c r="AI31" s="20">
        <f>AF31-AG31</f>
        <v>5.3799999999999959E-2</v>
      </c>
    </row>
    <row r="32" spans="1:35" x14ac:dyDescent="0.25">
      <c r="A32" s="12" t="s">
        <v>189</v>
      </c>
      <c r="B32" s="13" t="s">
        <v>37</v>
      </c>
      <c r="C32" s="37"/>
      <c r="D32" s="26">
        <v>0.55659999999999998</v>
      </c>
      <c r="E32" s="25"/>
      <c r="F32" s="25"/>
      <c r="G32" s="26">
        <v>0.53779999999999994</v>
      </c>
      <c r="H32" s="26">
        <v>0.59870000000000001</v>
      </c>
      <c r="I32" s="26">
        <v>0.60880000000000001</v>
      </c>
      <c r="J32" s="26">
        <v>0.59430000000000005</v>
      </c>
      <c r="K32" s="25"/>
      <c r="L32" s="25"/>
      <c r="M32" s="35">
        <v>0.56920000000000004</v>
      </c>
      <c r="N32" s="26">
        <v>0.58540000000000003</v>
      </c>
      <c r="O32" s="25"/>
      <c r="P32" s="26">
        <v>0.57550000000000001</v>
      </c>
      <c r="Q32" s="25"/>
      <c r="R32" s="25"/>
      <c r="S32" s="25"/>
      <c r="T32" s="25"/>
      <c r="U32" s="25"/>
      <c r="V32" s="25"/>
      <c r="W32" s="35">
        <v>0.58379999999999999</v>
      </c>
      <c r="X32" s="72">
        <v>0.55659999999999998</v>
      </c>
      <c r="Y32" s="92">
        <v>13</v>
      </c>
      <c r="Z32" s="77">
        <f>SUM(C32:X32)</f>
        <v>5.7667000000000002</v>
      </c>
      <c r="AA32" s="17">
        <f>Z32*100</f>
        <v>576.67000000000007</v>
      </c>
      <c r="AB32" s="17" cm="1">
        <f t="array" ref="AB32">SUM(LARGE(C32:X32,{1,2,3,4,5,6})*100)</f>
        <v>354.65000000000003</v>
      </c>
      <c r="AC32" s="18">
        <f>COUNT(C32:X32,#REF!)</f>
        <v>10</v>
      </c>
      <c r="AD32" s="16">
        <f>Z32/AC32</f>
        <v>0.57667000000000002</v>
      </c>
      <c r="AE32" s="19">
        <f>AB32/6</f>
        <v>59.108333333333341</v>
      </c>
      <c r="AF32" s="16">
        <f>MAX(C32:X32)</f>
        <v>0.60880000000000001</v>
      </c>
      <c r="AG32" s="20">
        <f>MIN(C32:X32)</f>
        <v>0.53779999999999994</v>
      </c>
      <c r="AH32" s="21">
        <f>AG32*100</f>
        <v>53.779999999999994</v>
      </c>
      <c r="AI32" s="20">
        <f>AF32-AG32</f>
        <v>7.1000000000000063E-2</v>
      </c>
    </row>
    <row r="33" spans="1:35" hidden="1" x14ac:dyDescent="0.25">
      <c r="A33" s="22" t="s">
        <v>74</v>
      </c>
      <c r="B33" s="23" t="s">
        <v>40</v>
      </c>
      <c r="C33" s="37"/>
      <c r="D33" s="26">
        <v>0.55940000000000001</v>
      </c>
      <c r="E33" s="26">
        <v>0.59319999999999995</v>
      </c>
      <c r="F33" s="25"/>
      <c r="G33" s="25"/>
      <c r="H33" s="25"/>
      <c r="I33" s="26">
        <v>0.61270000000000002</v>
      </c>
      <c r="J33" s="25"/>
      <c r="K33" s="25"/>
      <c r="L33" s="25"/>
      <c r="M33" s="25"/>
      <c r="N33" s="25"/>
      <c r="O33" s="25"/>
      <c r="P33" s="26">
        <v>0.59470000000000001</v>
      </c>
      <c r="Q33" s="25"/>
      <c r="R33" s="25"/>
      <c r="S33" s="26">
        <v>0.58709999999999996</v>
      </c>
      <c r="T33" s="25"/>
      <c r="U33" s="25"/>
      <c r="V33" s="35">
        <v>0.56869999999999998</v>
      </c>
      <c r="W33" s="35">
        <v>0.5585</v>
      </c>
      <c r="X33" s="71"/>
      <c r="Y33" s="95">
        <v>18</v>
      </c>
      <c r="Z33" s="78">
        <f>SUM(C33:X33)</f>
        <v>4.0743000000000009</v>
      </c>
      <c r="AA33" s="28">
        <f>Z33*100</f>
        <v>407.43000000000006</v>
      </c>
      <c r="AB33" s="28" cm="1">
        <f t="array" ref="AB33">SUM(LARGE(C33:X33,{1,2,3,4,5,6})*100)</f>
        <v>351.58</v>
      </c>
      <c r="AC33" s="29">
        <f>COUNT(C33:X33,#REF!)</f>
        <v>7</v>
      </c>
      <c r="AD33" s="27">
        <f>Z33/AC33</f>
        <v>0.58204285714285731</v>
      </c>
      <c r="AE33" s="30">
        <f>AB33/6</f>
        <v>58.596666666666664</v>
      </c>
      <c r="AF33" s="27">
        <f>MAX(C33:X33)</f>
        <v>0.61270000000000002</v>
      </c>
      <c r="AG33" s="31">
        <f>MIN(C33:X33)</f>
        <v>0.5585</v>
      </c>
      <c r="AH33" s="32">
        <f>AG33*100</f>
        <v>55.85</v>
      </c>
      <c r="AI33" s="31">
        <f>AF33-AG33</f>
        <v>5.4200000000000026E-2</v>
      </c>
    </row>
    <row r="34" spans="1:35" x14ac:dyDescent="0.25">
      <c r="A34" s="12" t="s">
        <v>187</v>
      </c>
      <c r="B34" s="13" t="s">
        <v>37</v>
      </c>
      <c r="C34" s="37"/>
      <c r="D34" s="25"/>
      <c r="E34" s="25"/>
      <c r="F34" s="26">
        <v>0.60099999999999998</v>
      </c>
      <c r="G34" s="25"/>
      <c r="H34" s="26">
        <v>0.55000000000000004</v>
      </c>
      <c r="I34" s="26">
        <v>0.59289999999999998</v>
      </c>
      <c r="J34" s="25"/>
      <c r="K34" s="26">
        <v>0.57930000000000004</v>
      </c>
      <c r="L34" s="25"/>
      <c r="M34" s="25"/>
      <c r="N34" s="25"/>
      <c r="O34" s="25"/>
      <c r="P34" s="25"/>
      <c r="Q34" s="25"/>
      <c r="R34" s="26">
        <v>0.57720000000000005</v>
      </c>
      <c r="S34" s="25"/>
      <c r="T34" s="25"/>
      <c r="U34" s="25"/>
      <c r="V34" s="25"/>
      <c r="W34" s="25"/>
      <c r="X34" s="72">
        <v>0.5333</v>
      </c>
      <c r="Y34" s="92">
        <v>14</v>
      </c>
      <c r="Z34" s="77">
        <f>SUM(C34:X34)</f>
        <v>3.4337</v>
      </c>
      <c r="AA34" s="17">
        <f>Z34*100</f>
        <v>343.37</v>
      </c>
      <c r="AB34" s="17" cm="1">
        <f t="array" ref="AB34">SUM(LARGE(C34:X34,{1,2,3,4,5,6})*100)</f>
        <v>343.37</v>
      </c>
      <c r="AC34" s="38">
        <f>COUNT(C34:X34,#REF!)</f>
        <v>6</v>
      </c>
      <c r="AD34" s="16">
        <f>Z34/AC34</f>
        <v>0.57228333333333337</v>
      </c>
      <c r="AE34" s="19">
        <f>AB34/6</f>
        <v>57.228333333333332</v>
      </c>
      <c r="AF34" s="16">
        <f>MAX(C34:X34)</f>
        <v>0.60099999999999998</v>
      </c>
      <c r="AG34" s="20">
        <f>MIN(C34:X34)</f>
        <v>0.5333</v>
      </c>
      <c r="AH34" s="21">
        <f>AG34*100</f>
        <v>53.33</v>
      </c>
      <c r="AI34" s="20">
        <f>AF34-AG34</f>
        <v>6.7699999999999982E-2</v>
      </c>
    </row>
    <row r="35" spans="1:35" hidden="1" x14ac:dyDescent="0.25">
      <c r="A35" s="22" t="s">
        <v>85</v>
      </c>
      <c r="B35" s="23" t="s">
        <v>40</v>
      </c>
      <c r="C35" s="24">
        <v>0.7026</v>
      </c>
      <c r="D35" s="25"/>
      <c r="E35" s="25"/>
      <c r="F35" s="25"/>
      <c r="G35" s="25"/>
      <c r="H35" s="26">
        <v>0.62760000000000005</v>
      </c>
      <c r="I35" s="25"/>
      <c r="J35" s="25"/>
      <c r="K35" s="25"/>
      <c r="L35" s="25"/>
      <c r="M35" s="25"/>
      <c r="N35" s="26">
        <v>0.63819999999999999</v>
      </c>
      <c r="O35" s="26">
        <v>0.70720000000000005</v>
      </c>
      <c r="P35" s="25"/>
      <c r="Q35" s="25"/>
      <c r="R35" s="25"/>
      <c r="S35" s="25"/>
      <c r="T35" s="25"/>
      <c r="U35" s="25"/>
      <c r="V35" s="35">
        <v>0.67649999999999999</v>
      </c>
      <c r="W35" s="25"/>
      <c r="X35" s="71"/>
      <c r="Y35" s="95">
        <v>19</v>
      </c>
      <c r="Z35" s="78">
        <f>SUM(C35:X35)</f>
        <v>3.3521000000000001</v>
      </c>
      <c r="AA35" s="28">
        <f>Z35*100</f>
        <v>335.21000000000004</v>
      </c>
      <c r="AB35" s="28">
        <v>335.21000000000004</v>
      </c>
      <c r="AC35" s="29">
        <f>COUNT(C35:X35,#REF!)</f>
        <v>5</v>
      </c>
      <c r="AD35" s="27">
        <f>Z35/AC35</f>
        <v>0.67042000000000002</v>
      </c>
      <c r="AE35" s="30" t="s">
        <v>38</v>
      </c>
      <c r="AF35" s="27">
        <f>MAX(C35:X35)</f>
        <v>0.70720000000000005</v>
      </c>
      <c r="AG35" s="31">
        <f>MIN(C35:X35)</f>
        <v>0.62760000000000005</v>
      </c>
      <c r="AH35" s="32">
        <f>AG35*100</f>
        <v>62.760000000000005</v>
      </c>
      <c r="AI35" s="31">
        <f>AF35-AG35</f>
        <v>7.9600000000000004E-2</v>
      </c>
    </row>
    <row r="36" spans="1:35" hidden="1" x14ac:dyDescent="0.25">
      <c r="A36" s="22" t="s">
        <v>162</v>
      </c>
      <c r="B36" s="23" t="s">
        <v>40</v>
      </c>
      <c r="C36" s="37"/>
      <c r="D36" s="25"/>
      <c r="E36" s="25"/>
      <c r="F36" s="26">
        <v>0.51419999999999999</v>
      </c>
      <c r="G36" s="25"/>
      <c r="H36" s="26">
        <v>0.51390000000000002</v>
      </c>
      <c r="I36" s="26">
        <v>0.55149999999999999</v>
      </c>
      <c r="J36" s="25"/>
      <c r="K36" s="25"/>
      <c r="L36" s="25"/>
      <c r="M36" s="25"/>
      <c r="N36" s="25"/>
      <c r="O36" s="25"/>
      <c r="P36" s="25"/>
      <c r="Q36" s="57"/>
      <c r="R36" s="26">
        <v>0.5252</v>
      </c>
      <c r="S36" s="25"/>
      <c r="T36" s="26">
        <v>0.51529999999999998</v>
      </c>
      <c r="U36" s="25"/>
      <c r="V36" s="25"/>
      <c r="W36" s="35">
        <v>0.55930000000000002</v>
      </c>
      <c r="X36" s="71"/>
      <c r="Y36" s="95">
        <v>20</v>
      </c>
      <c r="Z36" s="78">
        <f>SUM(C36:X36)</f>
        <v>3.1793999999999998</v>
      </c>
      <c r="AA36" s="28">
        <f>Z36*100</f>
        <v>317.94</v>
      </c>
      <c r="AB36" s="28" cm="1">
        <f t="array" ref="AB36">SUM(LARGE(C36:X36,{1,2,3,4,5,6})*100)</f>
        <v>317.94</v>
      </c>
      <c r="AC36" s="29">
        <f>COUNT(C36:X36,#REF!)</f>
        <v>6</v>
      </c>
      <c r="AD36" s="27">
        <f>Z36/AC36</f>
        <v>0.52989999999999993</v>
      </c>
      <c r="AE36" s="30">
        <f>AB36/6</f>
        <v>52.99</v>
      </c>
      <c r="AF36" s="27">
        <f>MAX(C36:X36)</f>
        <v>0.55930000000000002</v>
      </c>
      <c r="AG36" s="31">
        <f>MIN(C36:X36)</f>
        <v>0.51390000000000002</v>
      </c>
      <c r="AH36" s="32">
        <f>AG36*100</f>
        <v>51.39</v>
      </c>
      <c r="AI36" s="31">
        <f>AF36-AG36</f>
        <v>4.5399999999999996E-2</v>
      </c>
    </row>
    <row r="37" spans="1:35" hidden="1" x14ac:dyDescent="0.25">
      <c r="A37" s="39" t="s">
        <v>113</v>
      </c>
      <c r="B37" s="23" t="s">
        <v>40</v>
      </c>
      <c r="C37" s="37"/>
      <c r="D37" s="25"/>
      <c r="E37" s="26">
        <v>0.62360000000000004</v>
      </c>
      <c r="F37" s="26">
        <v>0.66790000000000005</v>
      </c>
      <c r="G37" s="25"/>
      <c r="H37" s="25"/>
      <c r="I37" s="25"/>
      <c r="J37" s="25"/>
      <c r="K37" s="26">
        <v>0.67589999999999995</v>
      </c>
      <c r="L37" s="25"/>
      <c r="M37" s="35">
        <v>0.5474</v>
      </c>
      <c r="N37" s="25"/>
      <c r="O37" s="25"/>
      <c r="P37" s="25"/>
      <c r="Q37" s="25"/>
      <c r="R37" s="25"/>
      <c r="S37" s="25"/>
      <c r="T37" s="26">
        <v>0.65439999999999998</v>
      </c>
      <c r="U37" s="25"/>
      <c r="V37" s="25"/>
      <c r="W37" s="25"/>
      <c r="X37" s="71"/>
      <c r="Y37" s="95">
        <v>21</v>
      </c>
      <c r="Z37" s="78">
        <f>SUM(C37:X37)</f>
        <v>3.1692</v>
      </c>
      <c r="AA37" s="28">
        <f>Z37*100</f>
        <v>316.92</v>
      </c>
      <c r="AB37" s="28">
        <v>316.92</v>
      </c>
      <c r="AC37" s="29">
        <f>COUNT(C37:X37,#REF!)</f>
        <v>5</v>
      </c>
      <c r="AD37" s="27">
        <f>Z37/AC37</f>
        <v>0.63383999999999996</v>
      </c>
      <c r="AE37" s="30" t="s">
        <v>38</v>
      </c>
      <c r="AF37" s="27">
        <f>MAX(C37:X37)</f>
        <v>0.67589999999999995</v>
      </c>
      <c r="AG37" s="31">
        <f>MIN(C37:X37)</f>
        <v>0.5474</v>
      </c>
      <c r="AH37" s="32">
        <f>AG37*100</f>
        <v>54.74</v>
      </c>
      <c r="AI37" s="31">
        <f>AF37-AG37</f>
        <v>0.12849999999999995</v>
      </c>
    </row>
    <row r="38" spans="1:35" hidden="1" x14ac:dyDescent="0.25">
      <c r="A38" s="22" t="s">
        <v>117</v>
      </c>
      <c r="B38" s="23" t="s">
        <v>40</v>
      </c>
      <c r="C38" s="37"/>
      <c r="D38" s="25"/>
      <c r="E38" s="25"/>
      <c r="F38" s="25"/>
      <c r="G38" s="26">
        <v>0.57299999999999995</v>
      </c>
      <c r="H38" s="26">
        <v>0.67169999999999996</v>
      </c>
      <c r="I38" s="25"/>
      <c r="J38" s="25"/>
      <c r="K38" s="26">
        <v>0.64039999999999997</v>
      </c>
      <c r="L38" s="25"/>
      <c r="M38" s="35">
        <v>0.61529999999999996</v>
      </c>
      <c r="N38" s="26">
        <v>0.64270000000000005</v>
      </c>
      <c r="O38" s="25"/>
      <c r="P38" s="25"/>
      <c r="Q38" s="25"/>
      <c r="R38" s="25"/>
      <c r="S38" s="25"/>
      <c r="T38" s="25"/>
      <c r="U38" s="25"/>
      <c r="V38" s="25"/>
      <c r="W38" s="25"/>
      <c r="X38" s="71"/>
      <c r="Y38" s="95">
        <v>22</v>
      </c>
      <c r="Z38" s="78">
        <f>SUM(C38:X38)</f>
        <v>3.1431</v>
      </c>
      <c r="AA38" s="28">
        <f>Z38*100</f>
        <v>314.31</v>
      </c>
      <c r="AB38" s="28">
        <v>314.31</v>
      </c>
      <c r="AC38" s="29">
        <f>COUNT(C38:X38,#REF!)</f>
        <v>5</v>
      </c>
      <c r="AD38" s="27">
        <f>Z38/AC38</f>
        <v>0.62861999999999996</v>
      </c>
      <c r="AE38" s="30" t="s">
        <v>38</v>
      </c>
      <c r="AF38" s="27">
        <f>MAX(C38:X38)</f>
        <v>0.67169999999999996</v>
      </c>
      <c r="AG38" s="31">
        <f>MIN(C38:X38)</f>
        <v>0.57299999999999995</v>
      </c>
      <c r="AH38" s="32">
        <f>AG38*100</f>
        <v>57.3</v>
      </c>
      <c r="AI38" s="31">
        <f>AF38-AG38</f>
        <v>9.870000000000001E-2</v>
      </c>
    </row>
    <row r="39" spans="1:35" hidden="1" x14ac:dyDescent="0.25">
      <c r="A39" s="22" t="s">
        <v>141</v>
      </c>
      <c r="B39" s="23" t="s">
        <v>40</v>
      </c>
      <c r="C39" s="37"/>
      <c r="D39" s="25"/>
      <c r="E39" s="25"/>
      <c r="F39" s="26">
        <v>0.61660000000000004</v>
      </c>
      <c r="G39" s="25"/>
      <c r="H39" s="26">
        <v>0.63019999999999998</v>
      </c>
      <c r="I39" s="25"/>
      <c r="J39" s="25"/>
      <c r="K39" s="26">
        <v>0.62470000000000003</v>
      </c>
      <c r="L39" s="25"/>
      <c r="M39" s="25"/>
      <c r="N39" s="25"/>
      <c r="O39" s="26">
        <v>0.62770000000000004</v>
      </c>
      <c r="P39" s="25"/>
      <c r="Q39" s="34"/>
      <c r="R39" s="26">
        <v>0.61809999999999998</v>
      </c>
      <c r="S39" s="25"/>
      <c r="T39" s="25"/>
      <c r="U39" s="25"/>
      <c r="V39" s="25"/>
      <c r="W39" s="25"/>
      <c r="X39" s="71"/>
      <c r="Y39" s="95">
        <v>23</v>
      </c>
      <c r="Z39" s="78">
        <f>SUM(C39:X39)</f>
        <v>3.1173000000000002</v>
      </c>
      <c r="AA39" s="28">
        <f>Z39*100</f>
        <v>311.73</v>
      </c>
      <c r="AB39" s="28">
        <v>311.73</v>
      </c>
      <c r="AC39" s="29">
        <f>COUNT(C39:X39,#REF!)</f>
        <v>5</v>
      </c>
      <c r="AD39" s="27">
        <f>Z39/AC39</f>
        <v>0.62346000000000001</v>
      </c>
      <c r="AE39" s="30" t="s">
        <v>38</v>
      </c>
      <c r="AF39" s="27">
        <f>MAX(C39:X39)</f>
        <v>0.63019999999999998</v>
      </c>
      <c r="AG39" s="31">
        <f>MIN(C39:X39)</f>
        <v>0.61660000000000004</v>
      </c>
      <c r="AH39" s="32">
        <f>AG39*100</f>
        <v>61.660000000000004</v>
      </c>
      <c r="AI39" s="31">
        <f>AF39-AG39</f>
        <v>1.3599999999999945E-2</v>
      </c>
    </row>
    <row r="40" spans="1:35" hidden="1" x14ac:dyDescent="0.25">
      <c r="A40" s="22" t="s">
        <v>60</v>
      </c>
      <c r="B40" s="23" t="s">
        <v>40</v>
      </c>
      <c r="C40" s="37"/>
      <c r="D40" s="25"/>
      <c r="E40" s="26">
        <v>0.61870000000000003</v>
      </c>
      <c r="F40" s="25"/>
      <c r="G40" s="25"/>
      <c r="H40" s="25"/>
      <c r="I40" s="26">
        <v>0.56330000000000002</v>
      </c>
      <c r="J40" s="25"/>
      <c r="K40" s="26">
        <v>0.59450000000000003</v>
      </c>
      <c r="L40" s="25"/>
      <c r="M40" s="25"/>
      <c r="N40" s="25"/>
      <c r="O40" s="25"/>
      <c r="P40" s="25"/>
      <c r="Q40" s="25"/>
      <c r="R40" s="25"/>
      <c r="S40" s="25"/>
      <c r="T40" s="25"/>
      <c r="U40" s="26">
        <v>0.60540000000000005</v>
      </c>
      <c r="V40" s="25"/>
      <c r="W40" s="35">
        <v>0.61529999999999996</v>
      </c>
      <c r="X40" s="71"/>
      <c r="Y40" s="95">
        <v>24</v>
      </c>
      <c r="Z40" s="78">
        <f>SUM(C40:X40)</f>
        <v>2.9971999999999999</v>
      </c>
      <c r="AA40" s="28">
        <f>Z40*100</f>
        <v>299.71999999999997</v>
      </c>
      <c r="AB40" s="28">
        <v>299.71999999999997</v>
      </c>
      <c r="AC40" s="29">
        <f>COUNT(C40:X40,#REF!)</f>
        <v>5</v>
      </c>
      <c r="AD40" s="27">
        <f>Z40/AC40</f>
        <v>0.59943999999999997</v>
      </c>
      <c r="AE40" s="30" t="s">
        <v>38</v>
      </c>
      <c r="AF40" s="27">
        <f>MAX(C40:X40)</f>
        <v>0.61870000000000003</v>
      </c>
      <c r="AG40" s="31">
        <f>MIN(C40:X40)</f>
        <v>0.56330000000000002</v>
      </c>
      <c r="AH40" s="32">
        <f>AG40*100</f>
        <v>56.330000000000005</v>
      </c>
      <c r="AI40" s="31">
        <f>AF40-AG40</f>
        <v>5.5400000000000005E-2</v>
      </c>
    </row>
    <row r="41" spans="1:35" hidden="1" x14ac:dyDescent="0.25">
      <c r="A41" s="22" t="s">
        <v>104</v>
      </c>
      <c r="B41" s="23" t="s">
        <v>40</v>
      </c>
      <c r="C41" s="37"/>
      <c r="D41" s="26">
        <v>0.75739999999999996</v>
      </c>
      <c r="E41" s="25"/>
      <c r="F41" s="25"/>
      <c r="G41" s="25"/>
      <c r="H41" s="25"/>
      <c r="I41" s="26">
        <v>0.77339999999999998</v>
      </c>
      <c r="J41" s="25"/>
      <c r="K41" s="25"/>
      <c r="L41" s="25"/>
      <c r="M41" s="35">
        <v>0.6754</v>
      </c>
      <c r="N41" s="25"/>
      <c r="O41" s="25"/>
      <c r="P41" s="26">
        <v>0.73740000000000006</v>
      </c>
      <c r="Q41" s="25"/>
      <c r="R41" s="25"/>
      <c r="S41" s="25"/>
      <c r="T41" s="25"/>
      <c r="U41" s="25"/>
      <c r="V41" s="25"/>
      <c r="W41" s="25"/>
      <c r="X41" s="71"/>
      <c r="Y41" s="95">
        <v>25</v>
      </c>
      <c r="Z41" s="78">
        <f>SUM(C41:X41)</f>
        <v>2.9436</v>
      </c>
      <c r="AA41" s="28">
        <f>Z41*100</f>
        <v>294.36</v>
      </c>
      <c r="AB41" s="28">
        <v>294.36</v>
      </c>
      <c r="AC41" s="29">
        <f>COUNT(C41:X41,#REF!)</f>
        <v>4</v>
      </c>
      <c r="AD41" s="27">
        <f>Z41/AC41</f>
        <v>0.7359</v>
      </c>
      <c r="AE41" s="30" t="s">
        <v>38</v>
      </c>
      <c r="AF41" s="27">
        <f>MAX(C41:X41)</f>
        <v>0.77339999999999998</v>
      </c>
      <c r="AG41" s="31">
        <f>MIN(C41:X41)</f>
        <v>0.6754</v>
      </c>
      <c r="AH41" s="32">
        <f>AG41*100</f>
        <v>67.540000000000006</v>
      </c>
      <c r="AI41" s="31">
        <f>AF41-AG41</f>
        <v>9.7999999999999976E-2</v>
      </c>
    </row>
    <row r="42" spans="1:35" x14ac:dyDescent="0.25">
      <c r="A42" s="44" t="s">
        <v>136</v>
      </c>
      <c r="B42" s="45" t="s">
        <v>37</v>
      </c>
      <c r="C42" s="37"/>
      <c r="D42" s="25"/>
      <c r="E42" s="25"/>
      <c r="F42" s="25"/>
      <c r="G42" s="25"/>
      <c r="H42" s="26">
        <v>0.69730000000000003</v>
      </c>
      <c r="I42" s="26">
        <v>0.72729999999999995</v>
      </c>
      <c r="J42" s="25"/>
      <c r="K42" s="26">
        <v>0.73340000000000005</v>
      </c>
      <c r="L42" s="25"/>
      <c r="M42" s="25"/>
      <c r="N42" s="25"/>
      <c r="O42" s="26">
        <v>0.74560000000000004</v>
      </c>
      <c r="P42" s="25"/>
      <c r="Q42" s="25"/>
      <c r="R42" s="25"/>
      <c r="S42" s="25"/>
      <c r="T42" s="25"/>
      <c r="U42" s="25"/>
      <c r="V42" s="25"/>
      <c r="W42" s="25"/>
      <c r="X42" s="71"/>
      <c r="Y42" s="92">
        <v>15</v>
      </c>
      <c r="Z42" s="77">
        <f>SUM(C42:X42)</f>
        <v>2.9036</v>
      </c>
      <c r="AA42" s="17">
        <f>Z42*100</f>
        <v>290.36</v>
      </c>
      <c r="AB42" s="17">
        <v>290.36</v>
      </c>
      <c r="AC42" s="38">
        <f>COUNT(C42:X42,#REF!)</f>
        <v>4</v>
      </c>
      <c r="AD42" s="16">
        <f>Z42/AC42</f>
        <v>0.72589999999999999</v>
      </c>
      <c r="AE42" s="19" t="s">
        <v>38</v>
      </c>
      <c r="AF42" s="16">
        <f>MAX(C42:X42)</f>
        <v>0.74560000000000004</v>
      </c>
      <c r="AG42" s="20">
        <f>MIN(C42:X42)</f>
        <v>0.69730000000000003</v>
      </c>
      <c r="AH42" s="21">
        <f>AG42*100</f>
        <v>69.73</v>
      </c>
      <c r="AI42" s="20">
        <f>AF42-AG42</f>
        <v>4.830000000000001E-2</v>
      </c>
    </row>
    <row r="43" spans="1:35" hidden="1" x14ac:dyDescent="0.25">
      <c r="A43" s="22" t="s">
        <v>39</v>
      </c>
      <c r="B43" s="23" t="s">
        <v>40</v>
      </c>
      <c r="C43" s="24">
        <v>0.75760000000000005</v>
      </c>
      <c r="D43" s="25"/>
      <c r="E43" s="25"/>
      <c r="F43" s="25"/>
      <c r="G43" s="25"/>
      <c r="H43" s="26">
        <v>0.76970000000000005</v>
      </c>
      <c r="I43" s="25"/>
      <c r="J43" s="25"/>
      <c r="K43" s="26">
        <v>0.76729999999999998</v>
      </c>
      <c r="L43" s="25"/>
      <c r="M43" s="25"/>
      <c r="N43" s="25"/>
      <c r="O43" s="25"/>
      <c r="P43" s="26">
        <v>0.59750000000000003</v>
      </c>
      <c r="Q43" s="25"/>
      <c r="R43" s="25"/>
      <c r="S43" s="25"/>
      <c r="T43" s="25"/>
      <c r="U43" s="25"/>
      <c r="V43" s="25"/>
      <c r="W43" s="25"/>
      <c r="X43" s="71"/>
      <c r="Y43" s="95">
        <v>26</v>
      </c>
      <c r="Z43" s="78">
        <f>SUM(C43:X43)</f>
        <v>2.8921000000000001</v>
      </c>
      <c r="AA43" s="28">
        <f>Z43*100</f>
        <v>289.21000000000004</v>
      </c>
      <c r="AB43" s="28">
        <v>289.21000000000004</v>
      </c>
      <c r="AC43" s="29">
        <f>COUNT(C43:X43,#REF!)</f>
        <v>4</v>
      </c>
      <c r="AD43" s="27">
        <f>Z43/AC43</f>
        <v>0.72302500000000003</v>
      </c>
      <c r="AE43" s="30" t="s">
        <v>38</v>
      </c>
      <c r="AF43" s="27">
        <f>MAX(C43:X43)</f>
        <v>0.76970000000000005</v>
      </c>
      <c r="AG43" s="31">
        <f>MIN(C43:X43)</f>
        <v>0.59750000000000003</v>
      </c>
      <c r="AH43" s="32">
        <f>AG43*100</f>
        <v>59.75</v>
      </c>
      <c r="AI43" s="31">
        <f>AF43-AG43</f>
        <v>0.17220000000000002</v>
      </c>
    </row>
    <row r="44" spans="1:35" x14ac:dyDescent="0.25">
      <c r="A44" s="12" t="s">
        <v>83</v>
      </c>
      <c r="B44" s="48" t="s">
        <v>37</v>
      </c>
      <c r="C44" s="37"/>
      <c r="D44" s="25"/>
      <c r="E44" s="25"/>
      <c r="F44" s="25"/>
      <c r="G44" s="25"/>
      <c r="H44" s="26">
        <v>0.58919999999999995</v>
      </c>
      <c r="I44" s="25"/>
      <c r="J44" s="25"/>
      <c r="K44" s="26">
        <v>0.58609999999999995</v>
      </c>
      <c r="L44" s="25"/>
      <c r="M44" s="35">
        <v>0.56920000000000004</v>
      </c>
      <c r="N44" s="25"/>
      <c r="O44" s="25"/>
      <c r="P44" s="25"/>
      <c r="Q44" s="25"/>
      <c r="R44" s="25"/>
      <c r="S44" s="25"/>
      <c r="T44" s="25"/>
      <c r="U44" s="25"/>
      <c r="V44" s="25"/>
      <c r="W44" s="35">
        <v>0.57110000000000005</v>
      </c>
      <c r="X44" s="72">
        <v>0.53849999999999998</v>
      </c>
      <c r="Y44" s="92">
        <v>16</v>
      </c>
      <c r="Z44" s="77">
        <f>SUM(C44:X44)</f>
        <v>2.8540999999999999</v>
      </c>
      <c r="AA44" s="17">
        <f>Z44*100</f>
        <v>285.40999999999997</v>
      </c>
      <c r="AB44" s="17">
        <v>285.40999999999997</v>
      </c>
      <c r="AC44" s="38">
        <f>COUNT(C44:X44,#REF!)</f>
        <v>5</v>
      </c>
      <c r="AD44" s="16">
        <f>Z44/AC44</f>
        <v>0.57081999999999999</v>
      </c>
      <c r="AE44" s="19" t="s">
        <v>38</v>
      </c>
      <c r="AF44" s="16">
        <f>MAX(C44:X44)</f>
        <v>0.58919999999999995</v>
      </c>
      <c r="AG44" s="20">
        <f>MIN(C44:X44)</f>
        <v>0.53849999999999998</v>
      </c>
      <c r="AH44" s="21">
        <f>AG44*100</f>
        <v>53.849999999999994</v>
      </c>
      <c r="AI44" s="20">
        <f>AF44-AG44</f>
        <v>5.0699999999999967E-2</v>
      </c>
    </row>
    <row r="45" spans="1:35" hidden="1" x14ac:dyDescent="0.25">
      <c r="A45" s="22" t="s">
        <v>151</v>
      </c>
      <c r="B45" s="23" t="s">
        <v>40</v>
      </c>
      <c r="C45" s="37"/>
      <c r="D45" s="25"/>
      <c r="E45" s="25"/>
      <c r="F45" s="25"/>
      <c r="G45" s="25"/>
      <c r="H45" s="26">
        <v>0.57999999999999996</v>
      </c>
      <c r="I45" s="26">
        <v>0.47970000000000002</v>
      </c>
      <c r="J45" s="25"/>
      <c r="K45" s="26">
        <v>0.59419999999999995</v>
      </c>
      <c r="L45" s="35">
        <v>0.58650000000000002</v>
      </c>
      <c r="M45" s="25"/>
      <c r="N45" s="25"/>
      <c r="O45" s="25"/>
      <c r="P45" s="26">
        <v>0.48170000000000002</v>
      </c>
      <c r="Q45" s="25"/>
      <c r="R45" s="25"/>
      <c r="S45" s="25"/>
      <c r="T45" s="25"/>
      <c r="U45" s="25"/>
      <c r="V45" s="25"/>
      <c r="W45" s="25"/>
      <c r="X45" s="71"/>
      <c r="Y45" s="95">
        <v>27</v>
      </c>
      <c r="Z45" s="78">
        <f>SUM(C45:X45)</f>
        <v>2.7220999999999997</v>
      </c>
      <c r="AA45" s="28">
        <f>Z45*100</f>
        <v>272.20999999999998</v>
      </c>
      <c r="AB45" s="28">
        <v>272.20999999999998</v>
      </c>
      <c r="AC45" s="29">
        <f>COUNT(C45:X45,#REF!)</f>
        <v>5</v>
      </c>
      <c r="AD45" s="27">
        <f>Z45/AC45</f>
        <v>0.5444199999999999</v>
      </c>
      <c r="AE45" s="30" t="s">
        <v>38</v>
      </c>
      <c r="AF45" s="27">
        <f>MAX(C45:X45)</f>
        <v>0.59419999999999995</v>
      </c>
      <c r="AG45" s="31">
        <f>MIN(C45:X45)</f>
        <v>0.47970000000000002</v>
      </c>
      <c r="AH45" s="32">
        <f>AG45*100</f>
        <v>47.97</v>
      </c>
      <c r="AI45" s="31">
        <f>AF45-AG45</f>
        <v>0.11449999999999994</v>
      </c>
    </row>
    <row r="46" spans="1:35" x14ac:dyDescent="0.25">
      <c r="A46" s="42" t="s">
        <v>61</v>
      </c>
      <c r="B46" s="43" t="s">
        <v>37</v>
      </c>
      <c r="C46" s="24">
        <v>0.6875</v>
      </c>
      <c r="D46" s="25"/>
      <c r="E46" s="25"/>
      <c r="F46" s="25"/>
      <c r="G46" s="25"/>
      <c r="H46" s="25"/>
      <c r="I46" s="25"/>
      <c r="J46" s="26">
        <v>0.66869999999999996</v>
      </c>
      <c r="K46" s="26">
        <v>0.69879999999999998</v>
      </c>
      <c r="L46" s="25"/>
      <c r="M46" s="25"/>
      <c r="N46" s="26">
        <v>0.65149999999999997</v>
      </c>
      <c r="O46" s="25"/>
      <c r="P46" s="25"/>
      <c r="Q46" s="25"/>
      <c r="R46" s="25"/>
      <c r="S46" s="25"/>
      <c r="T46" s="25"/>
      <c r="U46" s="25"/>
      <c r="V46" s="25"/>
      <c r="W46" s="25"/>
      <c r="X46" s="71"/>
      <c r="Y46" s="92">
        <v>17</v>
      </c>
      <c r="Z46" s="77">
        <f>SUM(C46:X46)</f>
        <v>2.7064999999999997</v>
      </c>
      <c r="AA46" s="17">
        <v>270.64999999999998</v>
      </c>
      <c r="AB46" s="17">
        <v>270.64999999999998</v>
      </c>
      <c r="AC46" s="38">
        <f>COUNT(C46:X46,#REF!)</f>
        <v>4</v>
      </c>
      <c r="AD46" s="16">
        <f>Z46/AC46</f>
        <v>0.67662499999999992</v>
      </c>
      <c r="AE46" s="19" t="s">
        <v>38</v>
      </c>
      <c r="AF46" s="16">
        <f>MAX(C46:X46)</f>
        <v>0.69879999999999998</v>
      </c>
      <c r="AG46" s="20">
        <f>MIN(C46:X46)</f>
        <v>0.65149999999999997</v>
      </c>
      <c r="AH46" s="21">
        <f>AG46*100</f>
        <v>65.149999999999991</v>
      </c>
      <c r="AI46" s="20">
        <f>AF46-AG46</f>
        <v>4.7300000000000009E-2</v>
      </c>
    </row>
    <row r="47" spans="1:35" hidden="1" x14ac:dyDescent="0.25">
      <c r="A47" s="22" t="s">
        <v>178</v>
      </c>
      <c r="B47" s="23" t="s">
        <v>40</v>
      </c>
      <c r="C47" s="24">
        <v>0.64190000000000003</v>
      </c>
      <c r="D47" s="25"/>
      <c r="E47" s="25"/>
      <c r="F47" s="25"/>
      <c r="G47" s="25"/>
      <c r="H47" s="25"/>
      <c r="I47" s="25"/>
      <c r="J47" s="25"/>
      <c r="K47" s="26">
        <v>0.69769999999999999</v>
      </c>
      <c r="L47" s="25"/>
      <c r="M47" s="25"/>
      <c r="N47" s="25"/>
      <c r="O47" s="26">
        <v>0.66849999999999998</v>
      </c>
      <c r="P47" s="26">
        <v>0.66979999999999995</v>
      </c>
      <c r="Q47" s="25"/>
      <c r="R47" s="25"/>
      <c r="S47" s="25"/>
      <c r="T47" s="25"/>
      <c r="U47" s="25"/>
      <c r="V47" s="25"/>
      <c r="W47" s="25"/>
      <c r="X47" s="71"/>
      <c r="Y47" s="95">
        <v>28</v>
      </c>
      <c r="Z47" s="78">
        <f>SUM(C47:X47)</f>
        <v>2.6778999999999997</v>
      </c>
      <c r="AA47" s="28">
        <f>Z47*100</f>
        <v>267.78999999999996</v>
      </c>
      <c r="AB47" s="28">
        <v>267.78999999999996</v>
      </c>
      <c r="AC47" s="29">
        <f>COUNT(C47:X47,#REF!)</f>
        <v>4</v>
      </c>
      <c r="AD47" s="27">
        <f>Z47/AC47</f>
        <v>0.66947499999999993</v>
      </c>
      <c r="AE47" s="30" t="s">
        <v>38</v>
      </c>
      <c r="AF47" s="27">
        <f>MAX(C47:X47)</f>
        <v>0.69769999999999999</v>
      </c>
      <c r="AG47" s="31">
        <f>MIN(C47:X47)</f>
        <v>0.64190000000000003</v>
      </c>
      <c r="AH47" s="32">
        <f>AG47*100</f>
        <v>64.19</v>
      </c>
      <c r="AI47" s="31">
        <f>AF47-AG47</f>
        <v>5.5799999999999961E-2</v>
      </c>
    </row>
    <row r="48" spans="1:35" hidden="1" x14ac:dyDescent="0.25">
      <c r="A48" s="22" t="s">
        <v>139</v>
      </c>
      <c r="B48" s="23" t="s">
        <v>40</v>
      </c>
      <c r="C48" s="37"/>
      <c r="D48" s="25"/>
      <c r="E48" s="25"/>
      <c r="F48" s="25"/>
      <c r="G48" s="25"/>
      <c r="H48" s="25"/>
      <c r="I48" s="26">
        <v>0.67300000000000004</v>
      </c>
      <c r="J48" s="25"/>
      <c r="K48" s="25"/>
      <c r="L48" s="25"/>
      <c r="M48" s="35">
        <v>0.66600000000000004</v>
      </c>
      <c r="N48" s="25"/>
      <c r="O48" s="25"/>
      <c r="P48" s="26">
        <v>0.68889999999999996</v>
      </c>
      <c r="Q48" s="34"/>
      <c r="R48" s="25"/>
      <c r="S48" s="25"/>
      <c r="T48" s="25"/>
      <c r="U48" s="25"/>
      <c r="V48" s="25"/>
      <c r="W48" s="35">
        <v>0.63870000000000005</v>
      </c>
      <c r="X48" s="71"/>
      <c r="Y48" s="95">
        <v>29</v>
      </c>
      <c r="Z48" s="78">
        <f>SUM(C48:X48)</f>
        <v>2.6665999999999999</v>
      </c>
      <c r="AA48" s="28">
        <f>Z48*100</f>
        <v>266.65999999999997</v>
      </c>
      <c r="AB48" s="28">
        <v>266.65999999999997</v>
      </c>
      <c r="AC48" s="29">
        <f>COUNT(C48:X48,#REF!)</f>
        <v>4</v>
      </c>
      <c r="AD48" s="27">
        <f>Z48/AC48</f>
        <v>0.66664999999999996</v>
      </c>
      <c r="AE48" s="30" t="s">
        <v>38</v>
      </c>
      <c r="AF48" s="27">
        <f>MAX(C48:X48)</f>
        <v>0.68889999999999996</v>
      </c>
      <c r="AG48" s="31">
        <f>MIN(C48:X48)</f>
        <v>0.63870000000000005</v>
      </c>
      <c r="AH48" s="32">
        <f>AG48*100</f>
        <v>63.870000000000005</v>
      </c>
      <c r="AI48" s="31">
        <f>AF48-AG48</f>
        <v>5.0199999999999911E-2</v>
      </c>
    </row>
    <row r="49" spans="1:35" x14ac:dyDescent="0.25">
      <c r="A49" s="12" t="s">
        <v>52</v>
      </c>
      <c r="B49" s="13" t="s">
        <v>37</v>
      </c>
      <c r="C49" s="37"/>
      <c r="D49" s="25"/>
      <c r="E49" s="25"/>
      <c r="F49" s="26">
        <v>0.65469999999999995</v>
      </c>
      <c r="G49" s="25"/>
      <c r="H49" s="26">
        <v>0.66020000000000001</v>
      </c>
      <c r="I49" s="25"/>
      <c r="J49" s="25"/>
      <c r="K49" s="25"/>
      <c r="L49" s="25"/>
      <c r="M49" s="25"/>
      <c r="N49" s="25"/>
      <c r="O49" s="25"/>
      <c r="P49" s="25"/>
      <c r="Q49" s="25"/>
      <c r="R49" s="26">
        <v>0.66149999999999998</v>
      </c>
      <c r="S49" s="25"/>
      <c r="T49" s="26">
        <v>0.65039999999999998</v>
      </c>
      <c r="U49" s="25"/>
      <c r="V49" s="25"/>
      <c r="W49" s="25"/>
      <c r="X49" s="71"/>
      <c r="Y49" s="92">
        <v>18</v>
      </c>
      <c r="Z49" s="77">
        <f>SUM(C49:X49)</f>
        <v>2.6267999999999998</v>
      </c>
      <c r="AA49" s="17">
        <f>Z49*100</f>
        <v>262.68</v>
      </c>
      <c r="AB49" s="17">
        <v>262.68</v>
      </c>
      <c r="AC49" s="18">
        <f>COUNT(C49:X49,#REF!)</f>
        <v>4</v>
      </c>
      <c r="AD49" s="16">
        <f>Z49/AC49</f>
        <v>0.65669999999999995</v>
      </c>
      <c r="AE49" s="19" t="s">
        <v>38</v>
      </c>
      <c r="AF49" s="16">
        <f>MAX(C49:X49)</f>
        <v>0.66149999999999998</v>
      </c>
      <c r="AG49" s="20">
        <f>MIN(C49:X49)</f>
        <v>0.65039999999999998</v>
      </c>
      <c r="AH49" s="21">
        <f>AG49*100</f>
        <v>65.039999999999992</v>
      </c>
      <c r="AI49" s="20">
        <f>AF49-AG49</f>
        <v>1.1099999999999999E-2</v>
      </c>
    </row>
    <row r="50" spans="1:35" x14ac:dyDescent="0.25">
      <c r="A50" s="12" t="s">
        <v>51</v>
      </c>
      <c r="B50" s="13" t="s">
        <v>37</v>
      </c>
      <c r="C50" s="37"/>
      <c r="D50" s="25"/>
      <c r="E50" s="25"/>
      <c r="F50" s="26">
        <v>0.66759999999999997</v>
      </c>
      <c r="G50" s="25"/>
      <c r="H50" s="25"/>
      <c r="I50" s="26">
        <v>0.66190000000000004</v>
      </c>
      <c r="J50" s="25"/>
      <c r="K50" s="25"/>
      <c r="L50" s="25"/>
      <c r="M50" s="35">
        <v>0.60709999999999997</v>
      </c>
      <c r="N50" s="25"/>
      <c r="O50" s="25"/>
      <c r="P50" s="25"/>
      <c r="Q50" s="25"/>
      <c r="R50" s="25"/>
      <c r="S50" s="25"/>
      <c r="T50" s="25"/>
      <c r="U50" s="25"/>
      <c r="V50" s="25"/>
      <c r="W50" s="35">
        <v>0.62590000000000001</v>
      </c>
      <c r="X50" s="71"/>
      <c r="Y50" s="92">
        <v>19</v>
      </c>
      <c r="Z50" s="77">
        <f>SUM(C50:X50)</f>
        <v>2.5625</v>
      </c>
      <c r="AA50" s="17">
        <f>Z50*100</f>
        <v>256.25</v>
      </c>
      <c r="AB50" s="17">
        <v>256.25</v>
      </c>
      <c r="AC50" s="18">
        <f>COUNT(C50:X50,#REF!)</f>
        <v>4</v>
      </c>
      <c r="AD50" s="16">
        <f>Z50/AC50</f>
        <v>0.640625</v>
      </c>
      <c r="AE50" s="19" t="s">
        <v>38</v>
      </c>
      <c r="AF50" s="16">
        <f>MAX(C50:X50)</f>
        <v>0.66759999999999997</v>
      </c>
      <c r="AG50" s="20">
        <f>MIN(C50:X50)</f>
        <v>0.60709999999999997</v>
      </c>
      <c r="AH50" s="21">
        <f>AG50*100</f>
        <v>60.709999999999994</v>
      </c>
      <c r="AI50" s="20">
        <f>AF50-AG50</f>
        <v>6.0499999999999998E-2</v>
      </c>
    </row>
    <row r="51" spans="1:35" hidden="1" x14ac:dyDescent="0.25">
      <c r="A51" s="22" t="s">
        <v>163</v>
      </c>
      <c r="B51" s="23" t="s">
        <v>40</v>
      </c>
      <c r="C51" s="24">
        <v>0.63229999999999997</v>
      </c>
      <c r="D51" s="26">
        <v>0.58640000000000003</v>
      </c>
      <c r="E51" s="25"/>
      <c r="F51" s="25"/>
      <c r="G51" s="26">
        <v>0.57150000000000001</v>
      </c>
      <c r="H51" s="25"/>
      <c r="I51" s="26">
        <v>0.66049999999999998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71"/>
      <c r="Y51" s="95">
        <v>30</v>
      </c>
      <c r="Z51" s="78">
        <f>SUM(C51:X51)</f>
        <v>2.4506999999999999</v>
      </c>
      <c r="AA51" s="28">
        <f>Z51*100</f>
        <v>245.07</v>
      </c>
      <c r="AB51" s="28">
        <v>245.07</v>
      </c>
      <c r="AC51" s="29">
        <f>COUNT(C51:X51,#REF!)</f>
        <v>4</v>
      </c>
      <c r="AD51" s="27">
        <f>Z51/AC51</f>
        <v>0.61267499999999997</v>
      </c>
      <c r="AE51" s="30" t="s">
        <v>38</v>
      </c>
      <c r="AF51" s="27">
        <f>MAX(C51:X51)</f>
        <v>0.66049999999999998</v>
      </c>
      <c r="AG51" s="31">
        <f>MIN(C51:X51)</f>
        <v>0.57150000000000001</v>
      </c>
      <c r="AH51" s="32">
        <f>AG51*100</f>
        <v>57.15</v>
      </c>
      <c r="AI51" s="31">
        <f>AF51-AG51</f>
        <v>8.8999999999999968E-2</v>
      </c>
    </row>
    <row r="52" spans="1:35" x14ac:dyDescent="0.25">
      <c r="A52" s="12" t="s">
        <v>148</v>
      </c>
      <c r="B52" s="13" t="s">
        <v>37</v>
      </c>
      <c r="C52" s="37"/>
      <c r="D52" s="25"/>
      <c r="E52" s="25"/>
      <c r="F52" s="25"/>
      <c r="G52" s="26">
        <v>0.5262</v>
      </c>
      <c r="H52" s="25"/>
      <c r="I52" s="26">
        <v>0.62129999999999996</v>
      </c>
      <c r="J52" s="25"/>
      <c r="K52" s="25"/>
      <c r="L52" s="25"/>
      <c r="M52" s="25"/>
      <c r="N52" s="25"/>
      <c r="O52" s="26">
        <v>0.59209999999999996</v>
      </c>
      <c r="P52" s="25"/>
      <c r="Q52" s="34"/>
      <c r="R52" s="25"/>
      <c r="S52" s="25"/>
      <c r="T52" s="25"/>
      <c r="U52" s="25"/>
      <c r="V52" s="25"/>
      <c r="W52" s="35">
        <v>0.59540000000000004</v>
      </c>
      <c r="X52" s="71"/>
      <c r="Y52" s="92">
        <v>20</v>
      </c>
      <c r="Z52" s="77">
        <f>SUM(C52:X52)</f>
        <v>2.335</v>
      </c>
      <c r="AA52" s="17">
        <f>Z52*100</f>
        <v>233.5</v>
      </c>
      <c r="AB52" s="17">
        <v>233.5</v>
      </c>
      <c r="AC52" s="38">
        <f>COUNT(C52:X52,#REF!)</f>
        <v>4</v>
      </c>
      <c r="AD52" s="16">
        <f>Z52/AC52</f>
        <v>0.58374999999999999</v>
      </c>
      <c r="AE52" s="19" t="s">
        <v>38</v>
      </c>
      <c r="AF52" s="16">
        <f>MAX(C52:X52)</f>
        <v>0.62129999999999996</v>
      </c>
      <c r="AG52" s="20">
        <f>MIN(C52:X52)</f>
        <v>0.5262</v>
      </c>
      <c r="AH52" s="21">
        <f>AG52*100</f>
        <v>52.62</v>
      </c>
      <c r="AI52" s="20">
        <f>AF52-AG52</f>
        <v>9.5099999999999962E-2</v>
      </c>
    </row>
    <row r="53" spans="1:35" x14ac:dyDescent="0.25">
      <c r="A53" s="12" t="s">
        <v>157</v>
      </c>
      <c r="B53" s="13" t="s">
        <v>37</v>
      </c>
      <c r="C53" s="37"/>
      <c r="D53" s="25"/>
      <c r="E53" s="25"/>
      <c r="F53" s="25"/>
      <c r="G53" s="25"/>
      <c r="H53" s="26">
        <v>0.53990000000000005</v>
      </c>
      <c r="I53" s="26">
        <v>0.61760000000000004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35">
        <v>0.63959999999999995</v>
      </c>
      <c r="X53" s="72">
        <v>0.51349999999999996</v>
      </c>
      <c r="Y53" s="92">
        <v>21</v>
      </c>
      <c r="Z53" s="77">
        <f>SUM(C53:X53)</f>
        <v>2.3106</v>
      </c>
      <c r="AA53" s="17">
        <f>Z53*100</f>
        <v>231.06</v>
      </c>
      <c r="AB53" s="17">
        <v>231.06</v>
      </c>
      <c r="AC53" s="38">
        <f>COUNT(C53:X53,#REF!)</f>
        <v>4</v>
      </c>
      <c r="AD53" s="16">
        <f>Z53/AC53</f>
        <v>0.57765</v>
      </c>
      <c r="AE53" s="19" t="s">
        <v>38</v>
      </c>
      <c r="AF53" s="16">
        <f>MAX(C53:X53)</f>
        <v>0.63959999999999995</v>
      </c>
      <c r="AG53" s="20">
        <f>MIN(C53:X53)</f>
        <v>0.51349999999999996</v>
      </c>
      <c r="AH53" s="21">
        <f>AG53*100</f>
        <v>51.349999999999994</v>
      </c>
      <c r="AI53" s="20">
        <f>AF53-AG53</f>
        <v>0.12609999999999999</v>
      </c>
    </row>
    <row r="54" spans="1:35" x14ac:dyDescent="0.25">
      <c r="A54" s="12" t="s">
        <v>181</v>
      </c>
      <c r="B54" s="13" t="s">
        <v>37</v>
      </c>
      <c r="C54" s="37"/>
      <c r="D54" s="25"/>
      <c r="E54" s="25"/>
      <c r="F54" s="25"/>
      <c r="G54" s="25"/>
      <c r="H54" s="25"/>
      <c r="I54" s="26">
        <v>0.57299999999999995</v>
      </c>
      <c r="J54" s="25"/>
      <c r="K54" s="25"/>
      <c r="L54" s="25"/>
      <c r="M54" s="25"/>
      <c r="N54" s="25"/>
      <c r="O54" s="25"/>
      <c r="P54" s="26">
        <v>0.57220000000000004</v>
      </c>
      <c r="Q54" s="25"/>
      <c r="R54" s="26">
        <v>0.5706</v>
      </c>
      <c r="S54" s="25"/>
      <c r="T54" s="25"/>
      <c r="U54" s="25"/>
      <c r="V54" s="25"/>
      <c r="W54" s="35">
        <v>0.58450000000000002</v>
      </c>
      <c r="X54" s="71"/>
      <c r="Y54" s="92">
        <v>22</v>
      </c>
      <c r="Z54" s="77">
        <f>SUM(C54:X54)</f>
        <v>2.3003</v>
      </c>
      <c r="AA54" s="17">
        <f>Z54*100</f>
        <v>230.03</v>
      </c>
      <c r="AB54" s="17">
        <v>230.03</v>
      </c>
      <c r="AC54" s="38">
        <f>COUNT(C54:X54,#REF!)</f>
        <v>4</v>
      </c>
      <c r="AD54" s="16">
        <f>Z54/AC54</f>
        <v>0.575075</v>
      </c>
      <c r="AE54" s="19" t="s">
        <v>38</v>
      </c>
      <c r="AF54" s="16">
        <f>MAX(C54:X54)</f>
        <v>0.58450000000000002</v>
      </c>
      <c r="AG54" s="20">
        <f>MIN(C54:X54)</f>
        <v>0.5706</v>
      </c>
      <c r="AH54" s="21">
        <f>AG54*100</f>
        <v>57.06</v>
      </c>
      <c r="AI54" s="20">
        <f>AF54-AG54</f>
        <v>1.3900000000000023E-2</v>
      </c>
    </row>
    <row r="55" spans="1:35" x14ac:dyDescent="0.25">
      <c r="A55" s="12" t="s">
        <v>91</v>
      </c>
      <c r="B55" s="45" t="s">
        <v>37</v>
      </c>
      <c r="C55" s="37"/>
      <c r="D55" s="25"/>
      <c r="E55" s="25"/>
      <c r="F55" s="25"/>
      <c r="G55" s="25"/>
      <c r="H55" s="26">
        <v>0.56820000000000004</v>
      </c>
      <c r="I55" s="26">
        <v>0.59399999999999997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35">
        <v>0.58079999999999998</v>
      </c>
      <c r="X55" s="72">
        <v>0.52580000000000005</v>
      </c>
      <c r="Y55" s="92">
        <v>23</v>
      </c>
      <c r="Z55" s="77">
        <f>SUM(C55:X55)</f>
        <v>2.2687999999999997</v>
      </c>
      <c r="AA55" s="17">
        <f>Z55*100</f>
        <v>226.87999999999997</v>
      </c>
      <c r="AB55" s="17">
        <v>226.87999999999997</v>
      </c>
      <c r="AC55" s="38">
        <f>COUNT(C55:X55,#REF!)</f>
        <v>4</v>
      </c>
      <c r="AD55" s="16">
        <f>Z55/AC55</f>
        <v>0.56719999999999993</v>
      </c>
      <c r="AE55" s="19" t="s">
        <v>38</v>
      </c>
      <c r="AF55" s="16">
        <f>MAX(C55:X55)</f>
        <v>0.59399999999999997</v>
      </c>
      <c r="AG55" s="20">
        <f>MIN(C55:X55)</f>
        <v>0.52580000000000005</v>
      </c>
      <c r="AH55" s="21">
        <f>AG55*100</f>
        <v>52.580000000000005</v>
      </c>
      <c r="AI55" s="20">
        <f>AF55-AG55</f>
        <v>6.8199999999999927E-2</v>
      </c>
    </row>
    <row r="56" spans="1:35" hidden="1" x14ac:dyDescent="0.25">
      <c r="A56" s="36" t="s">
        <v>43</v>
      </c>
      <c r="B56" s="23" t="s">
        <v>40</v>
      </c>
      <c r="C56" s="24">
        <v>0.7056</v>
      </c>
      <c r="D56" s="25"/>
      <c r="E56" s="25"/>
      <c r="F56" s="26">
        <v>0.76800000000000002</v>
      </c>
      <c r="G56" s="25"/>
      <c r="H56" s="26">
        <v>0.7409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71"/>
      <c r="Y56" s="95">
        <v>31</v>
      </c>
      <c r="Z56" s="78">
        <f>SUM(C56:X56)</f>
        <v>2.2145000000000001</v>
      </c>
      <c r="AA56" s="28">
        <f>Z56*100</f>
        <v>221.45000000000002</v>
      </c>
      <c r="AB56" s="28">
        <v>221.45000000000002</v>
      </c>
      <c r="AC56" s="29">
        <f>COUNT(C56:X56,#REF!)</f>
        <v>3</v>
      </c>
      <c r="AD56" s="27">
        <f>Z56/AC56</f>
        <v>0.73816666666666675</v>
      </c>
      <c r="AE56" s="30" t="s">
        <v>38</v>
      </c>
      <c r="AF56" s="27">
        <f>MAX(C56:X56)</f>
        <v>0.76800000000000002</v>
      </c>
      <c r="AG56" s="31">
        <f>MIN(C56:X56)</f>
        <v>0.7056</v>
      </c>
      <c r="AH56" s="32">
        <f>AG56*100</f>
        <v>70.56</v>
      </c>
      <c r="AI56" s="31">
        <f>AF56-AG56</f>
        <v>6.2400000000000011E-2</v>
      </c>
    </row>
    <row r="57" spans="1:35" x14ac:dyDescent="0.25">
      <c r="A57" s="44" t="s">
        <v>68</v>
      </c>
      <c r="B57" s="45" t="s">
        <v>37</v>
      </c>
      <c r="C57" s="37"/>
      <c r="D57" s="25"/>
      <c r="E57" s="25"/>
      <c r="F57" s="25"/>
      <c r="G57" s="25"/>
      <c r="H57" s="26">
        <v>0.63219999999999998</v>
      </c>
      <c r="I57" s="26">
        <v>0.66659999999999997</v>
      </c>
      <c r="J57" s="25"/>
      <c r="K57" s="26">
        <v>0.64219999999999999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71"/>
      <c r="Y57" s="92">
        <v>24</v>
      </c>
      <c r="Z57" s="77">
        <f>SUM(C57:X57)</f>
        <v>1.9409999999999998</v>
      </c>
      <c r="AA57" s="17">
        <f>Z57*100</f>
        <v>194.1</v>
      </c>
      <c r="AB57" s="17">
        <v>194.1</v>
      </c>
      <c r="AC57" s="38">
        <f>COUNT(C57:X57,#REF!)</f>
        <v>3</v>
      </c>
      <c r="AD57" s="16">
        <f>Z57/AC57</f>
        <v>0.64699999999999991</v>
      </c>
      <c r="AE57" s="19" t="s">
        <v>38</v>
      </c>
      <c r="AF57" s="16">
        <f>MAX(C57:X57)</f>
        <v>0.66659999999999997</v>
      </c>
      <c r="AG57" s="20">
        <f>MIN(C57:X57)</f>
        <v>0.63219999999999998</v>
      </c>
      <c r="AH57" s="21">
        <f>AG57*100</f>
        <v>63.22</v>
      </c>
      <c r="AI57" s="20">
        <f>AF57-AG57</f>
        <v>3.4399999999999986E-2</v>
      </c>
    </row>
    <row r="58" spans="1:35" x14ac:dyDescent="0.25">
      <c r="A58" s="12" t="s">
        <v>180</v>
      </c>
      <c r="B58" s="13" t="s">
        <v>37</v>
      </c>
      <c r="C58" s="37"/>
      <c r="D58" s="25"/>
      <c r="E58" s="25"/>
      <c r="F58" s="26">
        <v>0.62880000000000003</v>
      </c>
      <c r="G58" s="25"/>
      <c r="H58" s="25"/>
      <c r="I58" s="26">
        <v>0.64490000000000003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72">
        <v>0.64190000000000003</v>
      </c>
      <c r="Y58" s="92">
        <v>25</v>
      </c>
      <c r="Z58" s="79">
        <f>SUM(C58:X58)</f>
        <v>1.9156</v>
      </c>
      <c r="AA58" s="59">
        <f>Z58*100</f>
        <v>191.56</v>
      </c>
      <c r="AB58" s="17">
        <v>191.56</v>
      </c>
      <c r="AC58" s="60">
        <f>COUNT(C58:X58,#REF!)</f>
        <v>3</v>
      </c>
      <c r="AD58" s="58">
        <f>Z58/AC58</f>
        <v>0.63853333333333329</v>
      </c>
      <c r="AE58" s="19" t="s">
        <v>38</v>
      </c>
      <c r="AF58" s="58">
        <f>MAX(C58:X58)</f>
        <v>0.64490000000000003</v>
      </c>
      <c r="AG58" s="61">
        <f>MIN(C58:X58)</f>
        <v>0.62880000000000003</v>
      </c>
      <c r="AH58" s="62">
        <f>AG58*100</f>
        <v>62.88</v>
      </c>
      <c r="AI58" s="61">
        <f>AF58-AG58</f>
        <v>1.6100000000000003E-2</v>
      </c>
    </row>
    <row r="59" spans="1:35" hidden="1" x14ac:dyDescent="0.25">
      <c r="A59" s="22" t="s">
        <v>127</v>
      </c>
      <c r="B59" s="23" t="s">
        <v>40</v>
      </c>
      <c r="C59" s="37"/>
      <c r="D59" s="26">
        <v>0.62609999999999999</v>
      </c>
      <c r="E59" s="25"/>
      <c r="F59" s="25"/>
      <c r="G59" s="26">
        <v>0.60619999999999996</v>
      </c>
      <c r="H59" s="25"/>
      <c r="I59" s="25"/>
      <c r="J59" s="25"/>
      <c r="K59" s="25"/>
      <c r="L59" s="35">
        <v>0.67869999999999997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71"/>
      <c r="Y59" s="95">
        <v>32</v>
      </c>
      <c r="Z59" s="78">
        <f>SUM(C59:X59)</f>
        <v>1.911</v>
      </c>
      <c r="AA59" s="28">
        <f>Z59*100</f>
        <v>191.1</v>
      </c>
      <c r="AB59" s="28">
        <v>191.1</v>
      </c>
      <c r="AC59" s="29">
        <f>COUNT(C59:X59,#REF!)</f>
        <v>3</v>
      </c>
      <c r="AD59" s="27">
        <f>Z59/AC59</f>
        <v>0.63700000000000001</v>
      </c>
      <c r="AE59" s="30" t="s">
        <v>38</v>
      </c>
      <c r="AF59" s="27">
        <f>MAX(C59:X59)</f>
        <v>0.67869999999999997</v>
      </c>
      <c r="AG59" s="31">
        <f>MIN(C59:X59)</f>
        <v>0.60619999999999996</v>
      </c>
      <c r="AH59" s="32">
        <f>AG59*100</f>
        <v>60.62</v>
      </c>
      <c r="AI59" s="31">
        <f>AF59-AG59</f>
        <v>7.2500000000000009E-2</v>
      </c>
    </row>
    <row r="60" spans="1:35" hidden="1" x14ac:dyDescent="0.25">
      <c r="A60" s="22" t="s">
        <v>156</v>
      </c>
      <c r="B60" s="23" t="s">
        <v>40</v>
      </c>
      <c r="C60" s="37"/>
      <c r="D60" s="25"/>
      <c r="E60" s="25"/>
      <c r="F60" s="26">
        <v>0.66269999999999996</v>
      </c>
      <c r="G60" s="25"/>
      <c r="H60" s="26">
        <v>0.63429999999999997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6">
        <v>0.59470000000000001</v>
      </c>
      <c r="V60" s="25"/>
      <c r="W60" s="25"/>
      <c r="X60" s="71"/>
      <c r="Y60" s="95">
        <v>33</v>
      </c>
      <c r="Z60" s="78">
        <f>SUM(C60:X60)</f>
        <v>1.8916999999999999</v>
      </c>
      <c r="AA60" s="28">
        <f>Z60*100</f>
        <v>189.17</v>
      </c>
      <c r="AB60" s="28">
        <v>189.17</v>
      </c>
      <c r="AC60" s="29">
        <f>COUNT(C60:X60,#REF!)</f>
        <v>3</v>
      </c>
      <c r="AD60" s="27">
        <f>Z60/AC60</f>
        <v>0.63056666666666661</v>
      </c>
      <c r="AE60" s="30" t="s">
        <v>38</v>
      </c>
      <c r="AF60" s="27">
        <f>MAX(C60:X60)</f>
        <v>0.66269999999999996</v>
      </c>
      <c r="AG60" s="31">
        <f>MIN(C60:X60)</f>
        <v>0.59470000000000001</v>
      </c>
      <c r="AH60" s="32">
        <f>AG60*100</f>
        <v>59.47</v>
      </c>
      <c r="AI60" s="31">
        <f>AF60-AG60</f>
        <v>6.7999999999999949E-2</v>
      </c>
    </row>
    <row r="61" spans="1:35" hidden="1" x14ac:dyDescent="0.25">
      <c r="A61" s="22" t="s">
        <v>149</v>
      </c>
      <c r="B61" s="23" t="s">
        <v>40</v>
      </c>
      <c r="C61" s="37"/>
      <c r="D61" s="25"/>
      <c r="E61" s="25"/>
      <c r="F61" s="25"/>
      <c r="G61" s="25"/>
      <c r="H61" s="25"/>
      <c r="I61" s="25"/>
      <c r="J61" s="25"/>
      <c r="K61" s="26">
        <v>0.65069999999999995</v>
      </c>
      <c r="L61" s="25"/>
      <c r="M61" s="25"/>
      <c r="N61" s="25"/>
      <c r="O61" s="26">
        <v>0.626</v>
      </c>
      <c r="P61" s="25"/>
      <c r="Q61" s="34"/>
      <c r="R61" s="25"/>
      <c r="S61" s="25"/>
      <c r="T61" s="25"/>
      <c r="U61" s="25"/>
      <c r="V61" s="25"/>
      <c r="W61" s="35">
        <v>0.58860000000000001</v>
      </c>
      <c r="X61" s="71"/>
      <c r="Y61" s="95">
        <v>34</v>
      </c>
      <c r="Z61" s="78">
        <f>SUM(C61:X61)</f>
        <v>1.8653</v>
      </c>
      <c r="AA61" s="28">
        <v>186.53</v>
      </c>
      <c r="AB61" s="28">
        <v>186.53</v>
      </c>
      <c r="AC61" s="29">
        <f>COUNT(C61:X61,#REF!)</f>
        <v>3</v>
      </c>
      <c r="AD61" s="27">
        <f>Z61/AC61</f>
        <v>0.62176666666666669</v>
      </c>
      <c r="AE61" s="30" t="s">
        <v>38</v>
      </c>
      <c r="AF61" s="27">
        <f>MAX(C61:X61)</f>
        <v>0.65069999999999995</v>
      </c>
      <c r="AG61" s="31">
        <f>MIN(C61:X61)</f>
        <v>0.58860000000000001</v>
      </c>
      <c r="AH61" s="32">
        <f>AG61*100</f>
        <v>58.86</v>
      </c>
      <c r="AI61" s="31">
        <f>AF61-AG61</f>
        <v>6.2099999999999933E-2</v>
      </c>
    </row>
    <row r="62" spans="1:35" x14ac:dyDescent="0.25">
      <c r="A62" s="12" t="s">
        <v>121</v>
      </c>
      <c r="B62" s="13" t="s">
        <v>37</v>
      </c>
      <c r="C62" s="37"/>
      <c r="D62" s="25"/>
      <c r="E62" s="25"/>
      <c r="F62" s="26">
        <v>0.60799999999999998</v>
      </c>
      <c r="G62" s="25"/>
      <c r="H62" s="25"/>
      <c r="I62" s="25"/>
      <c r="J62" s="25"/>
      <c r="K62" s="26">
        <v>0.61609999999999998</v>
      </c>
      <c r="L62" s="25"/>
      <c r="M62" s="35">
        <v>0.56059999999999999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71"/>
      <c r="Y62" s="92">
        <v>26</v>
      </c>
      <c r="Z62" s="77">
        <f>SUM(C62:X62)</f>
        <v>1.7847</v>
      </c>
      <c r="AA62" s="17">
        <v>178.47</v>
      </c>
      <c r="AB62" s="17">
        <v>178.47</v>
      </c>
      <c r="AC62" s="18">
        <f>COUNT(C62:X62,#REF!)</f>
        <v>3</v>
      </c>
      <c r="AD62" s="16">
        <f>Z62/AC62</f>
        <v>0.59489999999999998</v>
      </c>
      <c r="AE62" s="19" t="s">
        <v>38</v>
      </c>
      <c r="AF62" s="16">
        <f>MAX(C62:X62)</f>
        <v>0.61609999999999998</v>
      </c>
      <c r="AG62" s="20">
        <f>MIN(C62:X62)</f>
        <v>0.56059999999999999</v>
      </c>
      <c r="AH62" s="21">
        <f>AG62*100</f>
        <v>56.06</v>
      </c>
      <c r="AI62" s="20">
        <f>AF62-AG62</f>
        <v>5.5499999999999994E-2</v>
      </c>
    </row>
    <row r="63" spans="1:35" x14ac:dyDescent="0.25">
      <c r="A63" s="12" t="s">
        <v>46</v>
      </c>
      <c r="B63" s="13" t="s">
        <v>37</v>
      </c>
      <c r="C63" s="37"/>
      <c r="D63" s="26">
        <v>0.54749999999999999</v>
      </c>
      <c r="E63" s="25"/>
      <c r="F63" s="25"/>
      <c r="G63" s="26">
        <v>0.63090000000000002</v>
      </c>
      <c r="H63" s="25"/>
      <c r="I63" s="25"/>
      <c r="J63" s="25"/>
      <c r="K63" s="25"/>
      <c r="L63" s="25"/>
      <c r="M63" s="35">
        <v>0.60070000000000001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71"/>
      <c r="Y63" s="92">
        <v>27</v>
      </c>
      <c r="Z63" s="77">
        <f>SUM(C63:X63)</f>
        <v>1.7790999999999999</v>
      </c>
      <c r="AA63" s="17">
        <f>Z63*100</f>
        <v>177.91</v>
      </c>
      <c r="AB63" s="17">
        <v>177.91</v>
      </c>
      <c r="AC63" s="38">
        <f>COUNT(C63:X63,#REF!)</f>
        <v>3</v>
      </c>
      <c r="AD63" s="16">
        <f>Z63/AC63</f>
        <v>0.5930333333333333</v>
      </c>
      <c r="AE63" s="19" t="s">
        <v>38</v>
      </c>
      <c r="AF63" s="16">
        <f>MAX(C63:X63)</f>
        <v>0.63090000000000002</v>
      </c>
      <c r="AG63" s="20">
        <f>MIN(C63:X63)</f>
        <v>0.54749999999999999</v>
      </c>
      <c r="AH63" s="51">
        <f>AG63*100</f>
        <v>54.75</v>
      </c>
      <c r="AI63" s="20">
        <f>AF63-AG63</f>
        <v>8.340000000000003E-2</v>
      </c>
    </row>
    <row r="64" spans="1:35" x14ac:dyDescent="0.25">
      <c r="A64" s="12" t="s">
        <v>115</v>
      </c>
      <c r="B64" s="13" t="s">
        <v>37</v>
      </c>
      <c r="C64" s="37"/>
      <c r="D64" s="25"/>
      <c r="E64" s="25"/>
      <c r="F64" s="26">
        <v>0.53620000000000001</v>
      </c>
      <c r="G64" s="25"/>
      <c r="H64" s="25"/>
      <c r="I64" s="25"/>
      <c r="J64" s="25"/>
      <c r="K64" s="26">
        <v>0.62050000000000005</v>
      </c>
      <c r="L64" s="25"/>
      <c r="M64" s="25"/>
      <c r="N64" s="25"/>
      <c r="O64" s="25"/>
      <c r="P64" s="25"/>
      <c r="Q64" s="25"/>
      <c r="R64" s="26">
        <v>0.54220000000000002</v>
      </c>
      <c r="S64" s="25"/>
      <c r="T64" s="25"/>
      <c r="U64" s="25"/>
      <c r="V64" s="25"/>
      <c r="W64" s="25"/>
      <c r="X64" s="71"/>
      <c r="Y64" s="92">
        <v>28</v>
      </c>
      <c r="Z64" s="77">
        <f>SUM(C64:X64)</f>
        <v>1.6989000000000001</v>
      </c>
      <c r="AA64" s="17">
        <f>Z64*100</f>
        <v>169.89000000000001</v>
      </c>
      <c r="AB64" s="17">
        <v>169.89000000000001</v>
      </c>
      <c r="AC64" s="38">
        <f>COUNT(C64:X64,#REF!)</f>
        <v>3</v>
      </c>
      <c r="AD64" s="16">
        <f>Z64/AC64</f>
        <v>0.56630000000000003</v>
      </c>
      <c r="AE64" s="19" t="s">
        <v>38</v>
      </c>
      <c r="AF64" s="16">
        <f>MAX(C64:X64)</f>
        <v>0.62050000000000005</v>
      </c>
      <c r="AG64" s="20">
        <f>MIN(C64:X64)</f>
        <v>0.53620000000000001</v>
      </c>
      <c r="AH64" s="21">
        <f>AG64*100</f>
        <v>53.620000000000005</v>
      </c>
      <c r="AI64" s="20">
        <f>AF64-AG64</f>
        <v>8.4300000000000042E-2</v>
      </c>
    </row>
    <row r="65" spans="1:35" hidden="1" x14ac:dyDescent="0.25">
      <c r="A65" s="39" t="s">
        <v>107</v>
      </c>
      <c r="B65" s="23" t="s">
        <v>40</v>
      </c>
      <c r="C65" s="24">
        <v>0.54049999999999998</v>
      </c>
      <c r="D65" s="25"/>
      <c r="E65" s="25"/>
      <c r="F65" s="25"/>
      <c r="G65" s="25"/>
      <c r="H65" s="25"/>
      <c r="I65" s="26">
        <v>0.5645</v>
      </c>
      <c r="J65" s="25"/>
      <c r="K65" s="25"/>
      <c r="L65" s="25"/>
      <c r="M65" s="25"/>
      <c r="N65" s="25"/>
      <c r="O65" s="25"/>
      <c r="P65" s="26">
        <v>0.57709999999999995</v>
      </c>
      <c r="Q65" s="25"/>
      <c r="R65" s="25"/>
      <c r="S65" s="25"/>
      <c r="T65" s="25"/>
      <c r="U65" s="25"/>
      <c r="V65" s="25"/>
      <c r="W65" s="25"/>
      <c r="X65" s="71"/>
      <c r="Y65" s="95">
        <v>35</v>
      </c>
      <c r="Z65" s="78">
        <f>SUM(C65:X65)</f>
        <v>1.6820999999999999</v>
      </c>
      <c r="AA65" s="28">
        <f>Z65*100</f>
        <v>168.20999999999998</v>
      </c>
      <c r="AB65" s="28">
        <v>168.20999999999998</v>
      </c>
      <c r="AC65" s="29">
        <f>COUNT(C65:X65,#REF!)</f>
        <v>3</v>
      </c>
      <c r="AD65" s="27">
        <f>Z65/AC65</f>
        <v>0.56069999999999998</v>
      </c>
      <c r="AE65" s="30" t="s">
        <v>38</v>
      </c>
      <c r="AF65" s="27">
        <f>MAX(C65:X65)</f>
        <v>0.57709999999999995</v>
      </c>
      <c r="AG65" s="31">
        <f>MIN(C65:X65)</f>
        <v>0.54049999999999998</v>
      </c>
      <c r="AH65" s="50">
        <f>AG65*100</f>
        <v>54.05</v>
      </c>
      <c r="AI65" s="31">
        <f>AF65-AG65</f>
        <v>3.6599999999999966E-2</v>
      </c>
    </row>
    <row r="66" spans="1:35" hidden="1" x14ac:dyDescent="0.25">
      <c r="A66" s="22" t="s">
        <v>128</v>
      </c>
      <c r="B66" s="52" t="s">
        <v>40</v>
      </c>
      <c r="C66" s="37"/>
      <c r="D66" s="25"/>
      <c r="E66" s="25"/>
      <c r="F66" s="26">
        <v>0.55210000000000004</v>
      </c>
      <c r="G66" s="25"/>
      <c r="H66" s="26">
        <v>0.53500000000000003</v>
      </c>
      <c r="I66" s="25"/>
      <c r="J66" s="25"/>
      <c r="K66" s="25"/>
      <c r="L66" s="25"/>
      <c r="M66" s="25"/>
      <c r="N66" s="25"/>
      <c r="O66" s="25"/>
      <c r="P66" s="25"/>
      <c r="Q66" s="25"/>
      <c r="R66" s="26">
        <v>0.53559999999999997</v>
      </c>
      <c r="S66" s="25"/>
      <c r="T66" s="25"/>
      <c r="U66" s="25"/>
      <c r="V66" s="25"/>
      <c r="W66" s="25"/>
      <c r="X66" s="71"/>
      <c r="Y66" s="95">
        <v>36</v>
      </c>
      <c r="Z66" s="78">
        <f>SUM(C66:X66)</f>
        <v>1.6227</v>
      </c>
      <c r="AA66" s="28">
        <v>162.27000000000001</v>
      </c>
      <c r="AB66" s="28">
        <v>162.27000000000001</v>
      </c>
      <c r="AC66" s="29">
        <f>COUNT(C66:X66,#REF!)</f>
        <v>3</v>
      </c>
      <c r="AD66" s="27">
        <f>Z66/AC66</f>
        <v>0.54090000000000005</v>
      </c>
      <c r="AE66" s="30" t="s">
        <v>38</v>
      </c>
      <c r="AF66" s="27">
        <f>MAX(C66:X66)</f>
        <v>0.55210000000000004</v>
      </c>
      <c r="AG66" s="31">
        <f>MIN(C66:X66)</f>
        <v>0.53500000000000003</v>
      </c>
      <c r="AH66" s="50">
        <f>AG66*100</f>
        <v>53.5</v>
      </c>
      <c r="AI66" s="31">
        <f>AF66-AG66</f>
        <v>1.7100000000000004E-2</v>
      </c>
    </row>
    <row r="67" spans="1:35" hidden="1" x14ac:dyDescent="0.25">
      <c r="A67" s="22" t="s">
        <v>73</v>
      </c>
      <c r="B67" s="23" t="s">
        <v>40</v>
      </c>
      <c r="C67" s="37"/>
      <c r="D67" s="25"/>
      <c r="E67" s="25"/>
      <c r="F67" s="26">
        <v>0.81010000000000004</v>
      </c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6">
        <v>0.78200000000000003</v>
      </c>
      <c r="T67" s="25"/>
      <c r="U67" s="25"/>
      <c r="V67" s="25"/>
      <c r="W67" s="25"/>
      <c r="X67" s="71"/>
      <c r="Y67" s="95">
        <v>37</v>
      </c>
      <c r="Z67" s="78">
        <f>SUM(C67:X67)</f>
        <v>1.5921000000000001</v>
      </c>
      <c r="AA67" s="28">
        <f>Z67*100</f>
        <v>159.21</v>
      </c>
      <c r="AB67" s="28">
        <v>159.21</v>
      </c>
      <c r="AC67" s="29">
        <f>COUNT(C67:X67,#REF!)</f>
        <v>2</v>
      </c>
      <c r="AD67" s="27">
        <f>Z67/AC67</f>
        <v>0.79605000000000004</v>
      </c>
      <c r="AE67" s="30" t="s">
        <v>38</v>
      </c>
      <c r="AF67" s="47">
        <f>MAX(C67:X67)</f>
        <v>0.81010000000000004</v>
      </c>
      <c r="AG67" s="31">
        <f>MIN(C67:X67)</f>
        <v>0.78200000000000003</v>
      </c>
      <c r="AH67" s="32">
        <f>AG67*100</f>
        <v>78.2</v>
      </c>
      <c r="AI67" s="31">
        <f>AF67-AG67</f>
        <v>2.8100000000000014E-2</v>
      </c>
    </row>
    <row r="68" spans="1:35" hidden="1" x14ac:dyDescent="0.25">
      <c r="A68" s="22" t="s">
        <v>126</v>
      </c>
      <c r="B68" s="23" t="s">
        <v>40</v>
      </c>
      <c r="C68" s="37"/>
      <c r="D68" s="25"/>
      <c r="E68" s="25"/>
      <c r="F68" s="25"/>
      <c r="G68" s="25"/>
      <c r="H68" s="26">
        <v>0.51129999999999998</v>
      </c>
      <c r="I68" s="25"/>
      <c r="J68" s="25"/>
      <c r="K68" s="26">
        <v>0.5403</v>
      </c>
      <c r="L68" s="25"/>
      <c r="M68" s="25"/>
      <c r="N68" s="25"/>
      <c r="O68" s="25"/>
      <c r="P68" s="26">
        <v>0.52300000000000002</v>
      </c>
      <c r="Q68" s="25"/>
      <c r="R68" s="25"/>
      <c r="S68" s="25"/>
      <c r="T68" s="25"/>
      <c r="U68" s="25"/>
      <c r="V68" s="25"/>
      <c r="W68" s="25"/>
      <c r="X68" s="71"/>
      <c r="Y68" s="95">
        <v>38</v>
      </c>
      <c r="Z68" s="78">
        <f>SUM(C68:X68)</f>
        <v>1.5746000000000002</v>
      </c>
      <c r="AA68" s="28">
        <f>Z68*100</f>
        <v>157.46000000000004</v>
      </c>
      <c r="AB68" s="28">
        <v>157.46000000000004</v>
      </c>
      <c r="AC68" s="29">
        <f>COUNT(C68:X68,#REF!)</f>
        <v>3</v>
      </c>
      <c r="AD68" s="27">
        <f>Z68/AC68</f>
        <v>0.5248666666666667</v>
      </c>
      <c r="AE68" s="30" t="s">
        <v>38</v>
      </c>
      <c r="AF68" s="27">
        <f>MAX(C68:X68)</f>
        <v>0.5403</v>
      </c>
      <c r="AG68" s="31">
        <f>MIN(C68:X68)</f>
        <v>0.51129999999999998</v>
      </c>
      <c r="AH68" s="32">
        <f>AG68*100</f>
        <v>51.129999999999995</v>
      </c>
      <c r="AI68" s="31">
        <f>AF68-AG68</f>
        <v>2.9000000000000026E-2</v>
      </c>
    </row>
    <row r="69" spans="1:35" hidden="1" x14ac:dyDescent="0.25">
      <c r="A69" s="22" t="s">
        <v>57</v>
      </c>
      <c r="B69" s="23" t="s">
        <v>40</v>
      </c>
      <c r="C69" s="37"/>
      <c r="D69" s="25"/>
      <c r="E69" s="25"/>
      <c r="F69" s="26">
        <v>0.79469999999999996</v>
      </c>
      <c r="G69" s="25"/>
      <c r="H69" s="25"/>
      <c r="I69" s="25"/>
      <c r="J69" s="25"/>
      <c r="K69" s="25"/>
      <c r="L69" s="25"/>
      <c r="M69" s="35">
        <v>0.76070000000000004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71"/>
      <c r="Y69" s="95">
        <v>39</v>
      </c>
      <c r="Z69" s="78">
        <f>SUM(C69:X69)</f>
        <v>1.5554000000000001</v>
      </c>
      <c r="AA69" s="28">
        <f>Z69*100</f>
        <v>155.54000000000002</v>
      </c>
      <c r="AB69" s="28">
        <v>155.54000000000002</v>
      </c>
      <c r="AC69" s="29">
        <f>COUNT(C69:X69,#REF!)</f>
        <v>2</v>
      </c>
      <c r="AD69" s="27">
        <f>Z69/AC69</f>
        <v>0.77770000000000006</v>
      </c>
      <c r="AE69" s="30" t="s">
        <v>38</v>
      </c>
      <c r="AF69" s="27">
        <f>MAX(C69:X69)</f>
        <v>0.79469999999999996</v>
      </c>
      <c r="AG69" s="31">
        <f>MIN(C69:X69)</f>
        <v>0.76070000000000004</v>
      </c>
      <c r="AH69" s="32">
        <f>AG69*100</f>
        <v>76.070000000000007</v>
      </c>
      <c r="AI69" s="31">
        <f>AF69-AG69</f>
        <v>3.3999999999999919E-2</v>
      </c>
    </row>
    <row r="70" spans="1:35" hidden="1" x14ac:dyDescent="0.25">
      <c r="A70" s="22" t="s">
        <v>69</v>
      </c>
      <c r="B70" s="52" t="s">
        <v>40</v>
      </c>
      <c r="C70" s="37"/>
      <c r="D70" s="25"/>
      <c r="E70" s="25"/>
      <c r="F70" s="25"/>
      <c r="G70" s="25"/>
      <c r="H70" s="26"/>
      <c r="I70" s="26">
        <v>0.48709999999999998</v>
      </c>
      <c r="J70" s="25"/>
      <c r="K70" s="26">
        <v>0.52439999999999998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35">
        <v>0.49980000000000002</v>
      </c>
      <c r="W70" s="25"/>
      <c r="X70" s="71"/>
      <c r="Y70" s="95">
        <v>40</v>
      </c>
      <c r="Z70" s="78">
        <f>SUM(C70:X70)</f>
        <v>1.5112999999999999</v>
      </c>
      <c r="AA70" s="28">
        <f>Z70*100</f>
        <v>151.13</v>
      </c>
      <c r="AB70" s="28">
        <v>151.13</v>
      </c>
      <c r="AC70" s="29">
        <f>COUNT(C70:X70,#REF!)</f>
        <v>3</v>
      </c>
      <c r="AD70" s="27">
        <f>Z70/AC70</f>
        <v>0.50376666666666658</v>
      </c>
      <c r="AE70" s="30" t="s">
        <v>38</v>
      </c>
      <c r="AF70" s="27">
        <f>MAX(C70:X70)</f>
        <v>0.52439999999999998</v>
      </c>
      <c r="AG70" s="31">
        <f>MIN(C70:X70)</f>
        <v>0.48709999999999998</v>
      </c>
      <c r="AH70" s="50">
        <f>AG70*100</f>
        <v>48.71</v>
      </c>
      <c r="AI70" s="31">
        <f>AF70-AG70</f>
        <v>3.73E-2</v>
      </c>
    </row>
    <row r="71" spans="1:35" hidden="1" x14ac:dyDescent="0.25">
      <c r="A71" s="22" t="s">
        <v>77</v>
      </c>
      <c r="B71" s="52" t="s">
        <v>40</v>
      </c>
      <c r="C71" s="37"/>
      <c r="D71" s="25"/>
      <c r="E71" s="25"/>
      <c r="F71" s="25"/>
      <c r="G71" s="26">
        <v>0.7137</v>
      </c>
      <c r="H71" s="25"/>
      <c r="I71" s="25"/>
      <c r="J71" s="26">
        <v>0.72729999999999995</v>
      </c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71"/>
      <c r="Y71" s="95">
        <v>41</v>
      </c>
      <c r="Z71" s="78">
        <f>SUM(C71:X71)</f>
        <v>1.4409999999999998</v>
      </c>
      <c r="AA71" s="28">
        <f>Z71*100</f>
        <v>144.1</v>
      </c>
      <c r="AB71" s="28">
        <v>144.1</v>
      </c>
      <c r="AC71" s="29">
        <f>COUNT(C71:X71,#REF!)</f>
        <v>2</v>
      </c>
      <c r="AD71" s="27">
        <f>Z71/AC71</f>
        <v>0.72049999999999992</v>
      </c>
      <c r="AE71" s="30" t="s">
        <v>38</v>
      </c>
      <c r="AF71" s="27">
        <f>MAX(C71:X71)</f>
        <v>0.72729999999999995</v>
      </c>
      <c r="AG71" s="31">
        <f>MIN(C71:X71)</f>
        <v>0.7137</v>
      </c>
      <c r="AH71" s="32">
        <f>AG71*100</f>
        <v>71.37</v>
      </c>
      <c r="AI71" s="31">
        <f>AF71-AG71</f>
        <v>1.3599999999999945E-2</v>
      </c>
    </row>
    <row r="72" spans="1:35" hidden="1" x14ac:dyDescent="0.25">
      <c r="A72" s="22" t="s">
        <v>92</v>
      </c>
      <c r="B72" s="23" t="s">
        <v>40</v>
      </c>
      <c r="C72" s="37"/>
      <c r="D72" s="25"/>
      <c r="E72" s="25"/>
      <c r="F72" s="25"/>
      <c r="G72" s="25"/>
      <c r="H72" s="26">
        <v>0.70150000000000001</v>
      </c>
      <c r="I72" s="25"/>
      <c r="J72" s="25"/>
      <c r="K72" s="25"/>
      <c r="L72" s="35">
        <v>0.67400000000000004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71"/>
      <c r="Y72" s="29">
        <v>42</v>
      </c>
      <c r="Z72" s="78">
        <f>SUM(C72:X72)</f>
        <v>1.3755000000000002</v>
      </c>
      <c r="AA72" s="30">
        <f>Z72*100</f>
        <v>137.55000000000001</v>
      </c>
      <c r="AB72" s="28">
        <v>137.55000000000001</v>
      </c>
      <c r="AC72" s="49">
        <f>COUNT(C72:X72,#REF!)</f>
        <v>2</v>
      </c>
      <c r="AD72" s="27">
        <f>Z72/AC72</f>
        <v>0.68775000000000008</v>
      </c>
      <c r="AE72" s="30" t="s">
        <v>38</v>
      </c>
      <c r="AF72" s="27">
        <f>MAX(C72:X72)</f>
        <v>0.70150000000000001</v>
      </c>
      <c r="AG72" s="31">
        <f>MIN(C72:X72)</f>
        <v>0.67400000000000004</v>
      </c>
      <c r="AH72" s="32">
        <f>AG72*100</f>
        <v>67.400000000000006</v>
      </c>
      <c r="AI72" s="31">
        <f>AF72-AG72</f>
        <v>2.7499999999999969E-2</v>
      </c>
    </row>
    <row r="73" spans="1:35" hidden="1" x14ac:dyDescent="0.25">
      <c r="A73" s="22" t="s">
        <v>152</v>
      </c>
      <c r="B73" s="23" t="s">
        <v>40</v>
      </c>
      <c r="C73" s="37"/>
      <c r="D73" s="25"/>
      <c r="E73" s="25"/>
      <c r="F73" s="26">
        <v>0.63019999999999998</v>
      </c>
      <c r="G73" s="25"/>
      <c r="H73" s="25"/>
      <c r="I73" s="25"/>
      <c r="J73" s="25"/>
      <c r="K73" s="26">
        <v>0.68659999999999999</v>
      </c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71"/>
      <c r="Y73" s="95">
        <v>43</v>
      </c>
      <c r="Z73" s="78">
        <f>SUM(C73:X73)</f>
        <v>1.3168</v>
      </c>
      <c r="AA73" s="28">
        <f>Z73*100</f>
        <v>131.68</v>
      </c>
      <c r="AB73" s="28">
        <v>131.68</v>
      </c>
      <c r="AC73" s="29">
        <f>COUNT(C73:X73,#REF!)</f>
        <v>2</v>
      </c>
      <c r="AD73" s="27">
        <f>Z73/AC73</f>
        <v>0.65839999999999999</v>
      </c>
      <c r="AE73" s="30" t="s">
        <v>38</v>
      </c>
      <c r="AF73" s="27">
        <f>MAX(C73:X73)</f>
        <v>0.68659999999999999</v>
      </c>
      <c r="AG73" s="31">
        <f>MIN(C73:X73)</f>
        <v>0.63019999999999998</v>
      </c>
      <c r="AH73" s="32">
        <f>AG73*100</f>
        <v>63.019999999999996</v>
      </c>
      <c r="AI73" s="31">
        <f>AF73-AG73</f>
        <v>5.6400000000000006E-2</v>
      </c>
    </row>
    <row r="74" spans="1:35" hidden="1" x14ac:dyDescent="0.25">
      <c r="A74" s="22" t="s">
        <v>106</v>
      </c>
      <c r="B74" s="23" t="s">
        <v>40</v>
      </c>
      <c r="C74" s="37"/>
      <c r="D74" s="26">
        <v>0.65469999999999995</v>
      </c>
      <c r="E74" s="25"/>
      <c r="F74" s="25"/>
      <c r="G74" s="26">
        <v>0.66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71"/>
      <c r="Y74" s="95">
        <v>44</v>
      </c>
      <c r="Z74" s="78">
        <f>SUM(C74:X74)</f>
        <v>1.3147</v>
      </c>
      <c r="AA74" s="28">
        <f>Z74*100</f>
        <v>131.47</v>
      </c>
      <c r="AB74" s="28">
        <v>131.47</v>
      </c>
      <c r="AC74" s="29">
        <f>COUNT(C74:X74,#REF!)</f>
        <v>2</v>
      </c>
      <c r="AD74" s="27">
        <f>Z74/AC74</f>
        <v>0.65734999999999999</v>
      </c>
      <c r="AE74" s="30" t="s">
        <v>38</v>
      </c>
      <c r="AF74" s="27">
        <f>MAX(C74:X74)</f>
        <v>0.66</v>
      </c>
      <c r="AG74" s="31">
        <f>MIN(C74:X74)</f>
        <v>0.65469999999999995</v>
      </c>
      <c r="AH74" s="32">
        <f>AG74*100</f>
        <v>65.47</v>
      </c>
      <c r="AI74" s="31">
        <f>AF74-AG74</f>
        <v>5.3000000000000824E-3</v>
      </c>
    </row>
    <row r="75" spans="1:35" hidden="1" x14ac:dyDescent="0.25">
      <c r="A75" s="22" t="s">
        <v>138</v>
      </c>
      <c r="B75" s="23" t="s">
        <v>40</v>
      </c>
      <c r="C75" s="37"/>
      <c r="D75" s="25"/>
      <c r="E75" s="26">
        <v>0.73280000000000001</v>
      </c>
      <c r="F75" s="25"/>
      <c r="G75" s="25"/>
      <c r="H75" s="25"/>
      <c r="I75" s="25"/>
      <c r="J75" s="25"/>
      <c r="K75" s="25"/>
      <c r="L75" s="25"/>
      <c r="M75" s="35">
        <v>0.56879999999999997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71"/>
      <c r="Y75" s="49">
        <v>45</v>
      </c>
      <c r="Z75" s="78">
        <f>SUM(C75:X75)</f>
        <v>1.3016000000000001</v>
      </c>
      <c r="AA75" s="28">
        <f>Z75*100</f>
        <v>130.16</v>
      </c>
      <c r="AB75" s="28">
        <v>130.16</v>
      </c>
      <c r="AC75" s="29">
        <f>COUNT(C75:X75,#REF!)</f>
        <v>2</v>
      </c>
      <c r="AD75" s="27">
        <f>Z75/AC75</f>
        <v>0.65080000000000005</v>
      </c>
      <c r="AE75" s="30" t="s">
        <v>38</v>
      </c>
      <c r="AF75" s="27">
        <f>MAX(C75:X75)</f>
        <v>0.73280000000000001</v>
      </c>
      <c r="AG75" s="31">
        <f>MIN(C75:X75)</f>
        <v>0.56879999999999997</v>
      </c>
      <c r="AH75" s="32">
        <f>AG75*100</f>
        <v>56.879999999999995</v>
      </c>
      <c r="AI75" s="31">
        <f>AF75-AG75</f>
        <v>0.16400000000000003</v>
      </c>
    </row>
    <row r="76" spans="1:35" hidden="1" x14ac:dyDescent="0.25">
      <c r="A76" s="22" t="s">
        <v>174</v>
      </c>
      <c r="B76" s="23" t="s">
        <v>40</v>
      </c>
      <c r="C76" s="37"/>
      <c r="D76" s="25"/>
      <c r="E76" s="25"/>
      <c r="F76" s="25"/>
      <c r="G76" s="25"/>
      <c r="H76" s="25"/>
      <c r="I76" s="26">
        <v>0.63109999999999999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35">
        <v>0.64459999999999995</v>
      </c>
      <c r="X76" s="71"/>
      <c r="Y76" s="96">
        <v>46</v>
      </c>
      <c r="Z76" s="78">
        <f>SUM(C76:X76)</f>
        <v>1.2757000000000001</v>
      </c>
      <c r="AA76" s="28">
        <f>Z76*100</f>
        <v>127.57000000000001</v>
      </c>
      <c r="AB76" s="28">
        <v>127.57000000000001</v>
      </c>
      <c r="AC76" s="29">
        <f>COUNT(C76:X76,#REF!)</f>
        <v>2</v>
      </c>
      <c r="AD76" s="27">
        <f>Z76/AC76</f>
        <v>0.63785000000000003</v>
      </c>
      <c r="AE76" s="30" t="s">
        <v>38</v>
      </c>
      <c r="AF76" s="27">
        <f>MAX(C76:X76)</f>
        <v>0.64459999999999995</v>
      </c>
      <c r="AG76" s="31">
        <f>MIN(C76:X76)</f>
        <v>0.63109999999999999</v>
      </c>
      <c r="AH76" s="32">
        <f>AG76*100</f>
        <v>63.11</v>
      </c>
      <c r="AI76" s="31">
        <f>AF76-AG76</f>
        <v>1.3499999999999956E-2</v>
      </c>
    </row>
    <row r="77" spans="1:35" hidden="1" x14ac:dyDescent="0.25">
      <c r="A77" s="22" t="s">
        <v>55</v>
      </c>
      <c r="B77" s="23" t="s">
        <v>40</v>
      </c>
      <c r="C77" s="37"/>
      <c r="D77" s="25"/>
      <c r="E77" s="25"/>
      <c r="F77" s="25"/>
      <c r="G77" s="25"/>
      <c r="H77" s="26">
        <v>0.6391</v>
      </c>
      <c r="I77" s="25"/>
      <c r="J77" s="25"/>
      <c r="K77" s="26">
        <v>0.63529999999999998</v>
      </c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71"/>
      <c r="Y77" s="96">
        <v>47</v>
      </c>
      <c r="Z77" s="78">
        <f>SUM(C77:X77)</f>
        <v>1.2744</v>
      </c>
      <c r="AA77" s="28">
        <f>Z77*100</f>
        <v>127.44</v>
      </c>
      <c r="AB77" s="28">
        <v>127.44</v>
      </c>
      <c r="AC77" s="29">
        <f>COUNT(C77:X77,#REF!)</f>
        <v>2</v>
      </c>
      <c r="AD77" s="27">
        <f>Z77/AC77</f>
        <v>0.63719999999999999</v>
      </c>
      <c r="AE77" s="30" t="s">
        <v>38</v>
      </c>
      <c r="AF77" s="27">
        <f>MAX(C77:X77)</f>
        <v>0.6391</v>
      </c>
      <c r="AG77" s="31">
        <f>MIN(C77:X77)</f>
        <v>0.63529999999999998</v>
      </c>
      <c r="AH77" s="32">
        <f>AG77*100</f>
        <v>63.53</v>
      </c>
      <c r="AI77" s="31">
        <f>AF77-AG77</f>
        <v>3.8000000000000256E-3</v>
      </c>
    </row>
    <row r="78" spans="1:35" hidden="1" x14ac:dyDescent="0.25">
      <c r="A78" s="22" t="s">
        <v>53</v>
      </c>
      <c r="B78" s="23" t="s">
        <v>40</v>
      </c>
      <c r="C78" s="37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6">
        <v>0.60350000000000004</v>
      </c>
      <c r="Q78" s="25"/>
      <c r="R78" s="25"/>
      <c r="S78" s="25"/>
      <c r="T78" s="25"/>
      <c r="U78" s="26">
        <v>0.62119999999999997</v>
      </c>
      <c r="V78" s="25"/>
      <c r="W78" s="25"/>
      <c r="X78" s="71"/>
      <c r="Y78" s="95">
        <v>48</v>
      </c>
      <c r="Z78" s="78">
        <f>SUM(C78:X78)</f>
        <v>1.2246999999999999</v>
      </c>
      <c r="AA78" s="28">
        <f>Z78*100</f>
        <v>122.46999999999998</v>
      </c>
      <c r="AB78" s="28">
        <v>122.46999999999998</v>
      </c>
      <c r="AC78" s="29">
        <f>COUNT(C78:X78,#REF!)</f>
        <v>2</v>
      </c>
      <c r="AD78" s="27">
        <f>Z78/AC78</f>
        <v>0.61234999999999995</v>
      </c>
      <c r="AE78" s="30" t="s">
        <v>38</v>
      </c>
      <c r="AF78" s="27">
        <f>MAX(C78:X78)</f>
        <v>0.62119999999999997</v>
      </c>
      <c r="AG78" s="31">
        <f>MIN(C78:X78)</f>
        <v>0.60350000000000004</v>
      </c>
      <c r="AH78" s="32">
        <f>AG78*100</f>
        <v>60.35</v>
      </c>
      <c r="AI78" s="31">
        <f>AF78-AG78</f>
        <v>1.7699999999999938E-2</v>
      </c>
    </row>
    <row r="79" spans="1:35" hidden="1" x14ac:dyDescent="0.25">
      <c r="A79" s="22" t="s">
        <v>177</v>
      </c>
      <c r="B79" s="23" t="s">
        <v>40</v>
      </c>
      <c r="C79" s="37"/>
      <c r="D79" s="25"/>
      <c r="E79" s="25"/>
      <c r="F79" s="25"/>
      <c r="G79" s="25"/>
      <c r="H79" s="26">
        <v>0.60670000000000002</v>
      </c>
      <c r="I79" s="25"/>
      <c r="J79" s="25"/>
      <c r="K79" s="26">
        <v>0.6169</v>
      </c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71"/>
      <c r="Y79" s="29">
        <v>49</v>
      </c>
      <c r="Z79" s="78">
        <f>SUM(C79:X79)</f>
        <v>1.2236</v>
      </c>
      <c r="AA79" s="30">
        <f>Z79*100</f>
        <v>122.36</v>
      </c>
      <c r="AB79" s="28">
        <v>122.36</v>
      </c>
      <c r="AC79" s="49">
        <f>COUNT(C79:X79,#REF!)</f>
        <v>2</v>
      </c>
      <c r="AD79" s="27">
        <f>Z79/AC79</f>
        <v>0.61180000000000001</v>
      </c>
      <c r="AE79" s="30" t="s">
        <v>38</v>
      </c>
      <c r="AF79" s="27">
        <f>MAX(C79:X79)</f>
        <v>0.6169</v>
      </c>
      <c r="AG79" s="31">
        <f>MIN(C79:X79)</f>
        <v>0.60670000000000002</v>
      </c>
      <c r="AH79" s="32">
        <f>AG79*100</f>
        <v>60.67</v>
      </c>
      <c r="AI79" s="31">
        <f>AF79-AG79</f>
        <v>1.0199999999999987E-2</v>
      </c>
    </row>
    <row r="80" spans="1:35" x14ac:dyDescent="0.25">
      <c r="A80" s="44" t="s">
        <v>132</v>
      </c>
      <c r="B80" s="45" t="s">
        <v>37</v>
      </c>
      <c r="C80" s="37"/>
      <c r="D80" s="25"/>
      <c r="E80" s="25"/>
      <c r="F80" s="25"/>
      <c r="G80" s="25"/>
      <c r="H80" s="25"/>
      <c r="I80" s="25"/>
      <c r="J80" s="26">
        <v>0.60250000000000004</v>
      </c>
      <c r="K80" s="25"/>
      <c r="L80" s="35">
        <v>0.58840000000000003</v>
      </c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71"/>
      <c r="Y80" s="92">
        <v>29</v>
      </c>
      <c r="Z80" s="77">
        <f>SUM(C80:X80)</f>
        <v>1.1909000000000001</v>
      </c>
      <c r="AA80" s="17">
        <f>Z80*100</f>
        <v>119.09</v>
      </c>
      <c r="AB80" s="17">
        <v>119.09</v>
      </c>
      <c r="AC80" s="38">
        <f>COUNT(C80:X80,#REF!)</f>
        <v>2</v>
      </c>
      <c r="AD80" s="16">
        <f>Z80/AC80</f>
        <v>0.59545000000000003</v>
      </c>
      <c r="AE80" s="19" t="s">
        <v>38</v>
      </c>
      <c r="AF80" s="16">
        <f>MAX(C80:X80)</f>
        <v>0.60250000000000004</v>
      </c>
      <c r="AG80" s="20">
        <f>MIN(C80:X80)</f>
        <v>0.58840000000000003</v>
      </c>
      <c r="AH80" s="21">
        <f>AG80*100</f>
        <v>58.84</v>
      </c>
      <c r="AI80" s="20">
        <f>AF80-AG80</f>
        <v>1.4100000000000001E-2</v>
      </c>
    </row>
    <row r="81" spans="1:35" hidden="1" x14ac:dyDescent="0.25">
      <c r="A81" s="22" t="s">
        <v>80</v>
      </c>
      <c r="B81" s="23" t="s">
        <v>40</v>
      </c>
      <c r="C81" s="37"/>
      <c r="D81" s="25"/>
      <c r="E81" s="25"/>
      <c r="F81" s="25"/>
      <c r="G81" s="26">
        <v>0.46750000000000003</v>
      </c>
      <c r="H81" s="25"/>
      <c r="I81" s="25"/>
      <c r="J81" s="25"/>
      <c r="K81" s="25"/>
      <c r="L81" s="25"/>
      <c r="M81" s="25"/>
      <c r="N81" s="26">
        <v>0.71160000000000001</v>
      </c>
      <c r="O81" s="25"/>
      <c r="P81" s="25"/>
      <c r="Q81" s="25"/>
      <c r="R81" s="25"/>
      <c r="S81" s="25"/>
      <c r="T81" s="25"/>
      <c r="U81" s="25"/>
      <c r="V81" s="25"/>
      <c r="W81" s="25"/>
      <c r="X81" s="71"/>
      <c r="Y81" s="95">
        <v>50</v>
      </c>
      <c r="Z81" s="78">
        <f>SUM(C81:X81)</f>
        <v>1.1791</v>
      </c>
      <c r="AA81" s="28">
        <f>Z81*100</f>
        <v>117.91</v>
      </c>
      <c r="AB81" s="28">
        <v>117.91</v>
      </c>
      <c r="AC81" s="29">
        <f>COUNT(C81:X81,#REF!)</f>
        <v>2</v>
      </c>
      <c r="AD81" s="27">
        <f>Z81/AC81</f>
        <v>0.58955000000000002</v>
      </c>
      <c r="AE81" s="30" t="s">
        <v>38</v>
      </c>
      <c r="AF81" s="27">
        <f>MAX(C81:X81)</f>
        <v>0.71160000000000001</v>
      </c>
      <c r="AG81" s="31">
        <f>MIN(C81:X81)</f>
        <v>0.46750000000000003</v>
      </c>
      <c r="AH81" s="32">
        <f>AG81*100</f>
        <v>46.75</v>
      </c>
      <c r="AI81" s="31">
        <f>AF81-AG81</f>
        <v>0.24409999999999998</v>
      </c>
    </row>
    <row r="82" spans="1:35" x14ac:dyDescent="0.25">
      <c r="A82" s="12" t="s">
        <v>79</v>
      </c>
      <c r="B82" s="13" t="s">
        <v>37</v>
      </c>
      <c r="C82" s="37"/>
      <c r="D82" s="25"/>
      <c r="E82" s="25"/>
      <c r="F82" s="25"/>
      <c r="G82" s="25"/>
      <c r="H82" s="26">
        <v>0.58599999999999997</v>
      </c>
      <c r="I82" s="25"/>
      <c r="J82" s="25"/>
      <c r="K82" s="26">
        <v>0.58079999999999998</v>
      </c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71"/>
      <c r="Y82" s="92">
        <v>30</v>
      </c>
      <c r="Z82" s="77">
        <f>SUM(C82:X82)</f>
        <v>1.1667999999999998</v>
      </c>
      <c r="AA82" s="17">
        <f>Z82*100</f>
        <v>116.67999999999998</v>
      </c>
      <c r="AB82" s="17">
        <v>116.67999999999998</v>
      </c>
      <c r="AC82" s="38">
        <f>COUNT(C82:X82,#REF!)</f>
        <v>2</v>
      </c>
      <c r="AD82" s="16">
        <f>Z82/AC82</f>
        <v>0.58339999999999992</v>
      </c>
      <c r="AE82" s="19" t="s">
        <v>38</v>
      </c>
      <c r="AF82" s="16">
        <f>MAX(C82:X82)</f>
        <v>0.58599999999999997</v>
      </c>
      <c r="AG82" s="20">
        <f>MIN(C82:X82)</f>
        <v>0.58079999999999998</v>
      </c>
      <c r="AH82" s="21">
        <f>AG82*100</f>
        <v>58.08</v>
      </c>
      <c r="AI82" s="20">
        <f>AF82-AG82</f>
        <v>5.1999999999999824E-3</v>
      </c>
    </row>
    <row r="83" spans="1:35" x14ac:dyDescent="0.25">
      <c r="A83" s="12" t="s">
        <v>188</v>
      </c>
      <c r="B83" s="13" t="s">
        <v>37</v>
      </c>
      <c r="C83" s="37"/>
      <c r="D83" s="25"/>
      <c r="E83" s="25"/>
      <c r="F83" s="26">
        <v>0.57909999999999995</v>
      </c>
      <c r="G83" s="25"/>
      <c r="H83" s="25"/>
      <c r="I83" s="25"/>
      <c r="J83" s="25"/>
      <c r="K83" s="25"/>
      <c r="L83" s="25"/>
      <c r="M83" s="25"/>
      <c r="N83" s="25"/>
      <c r="O83" s="25"/>
      <c r="P83" s="26">
        <v>0.57540000000000002</v>
      </c>
      <c r="Q83" s="25"/>
      <c r="R83" s="25"/>
      <c r="S83" s="25"/>
      <c r="T83" s="25"/>
      <c r="U83" s="25"/>
      <c r="V83" s="25"/>
      <c r="W83" s="25"/>
      <c r="X83" s="71"/>
      <c r="Y83" s="92">
        <v>31</v>
      </c>
      <c r="Z83" s="77">
        <f>SUM(C83:X83)</f>
        <v>1.1545000000000001</v>
      </c>
      <c r="AA83" s="17">
        <f>Z83*100</f>
        <v>115.45</v>
      </c>
      <c r="AB83" s="17">
        <v>115.45</v>
      </c>
      <c r="AC83" s="38">
        <f>COUNT(C83:X83,#REF!)</f>
        <v>2</v>
      </c>
      <c r="AD83" s="16">
        <f>Z83/AC83</f>
        <v>0.57725000000000004</v>
      </c>
      <c r="AE83" s="19" t="s">
        <v>38</v>
      </c>
      <c r="AF83" s="16">
        <f>MAX(C83:X83)</f>
        <v>0.57909999999999995</v>
      </c>
      <c r="AG83" s="21">
        <f>MIN(C83:X83)</f>
        <v>0.57540000000000002</v>
      </c>
      <c r="AH83" s="21">
        <f>AG83*100</f>
        <v>57.54</v>
      </c>
      <c r="AI83" s="20">
        <f>AF83-AG83</f>
        <v>3.6999999999999256E-3</v>
      </c>
    </row>
    <row r="84" spans="1:35" hidden="1" x14ac:dyDescent="0.25">
      <c r="A84" s="22" t="s">
        <v>131</v>
      </c>
      <c r="B84" s="23" t="s">
        <v>40</v>
      </c>
      <c r="C84" s="37"/>
      <c r="D84" s="25"/>
      <c r="E84" s="25"/>
      <c r="F84" s="25"/>
      <c r="G84" s="25"/>
      <c r="H84" s="25"/>
      <c r="I84" s="26">
        <v>0.55789999999999995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35">
        <v>0.58909999999999996</v>
      </c>
      <c r="X84" s="71"/>
      <c r="Y84" s="95">
        <v>51</v>
      </c>
      <c r="Z84" s="78">
        <f>SUM(C84:X84)</f>
        <v>1.1469999999999998</v>
      </c>
      <c r="AA84" s="30">
        <v>114.69999999999997</v>
      </c>
      <c r="AB84" s="28">
        <v>114.69999999999997</v>
      </c>
      <c r="AC84" s="29">
        <f>COUNT(C84:X84,#REF!)</f>
        <v>2</v>
      </c>
      <c r="AD84" s="27">
        <f>Z84/AC84</f>
        <v>0.5734999999999999</v>
      </c>
      <c r="AE84" s="30" t="s">
        <v>38</v>
      </c>
      <c r="AF84" s="27">
        <f>MAX(C84:X84)</f>
        <v>0.58909999999999996</v>
      </c>
      <c r="AG84" s="31">
        <f>MIN(C84:X84)</f>
        <v>0.55789999999999995</v>
      </c>
      <c r="AH84" s="32">
        <f>AG84*100</f>
        <v>55.789999999999992</v>
      </c>
      <c r="AI84" s="31">
        <f>AF84-AG84</f>
        <v>3.1200000000000006E-2</v>
      </c>
    </row>
    <row r="85" spans="1:35" x14ac:dyDescent="0.25">
      <c r="A85" s="12" t="s">
        <v>183</v>
      </c>
      <c r="B85" s="13" t="s">
        <v>37</v>
      </c>
      <c r="C85" s="37"/>
      <c r="D85" s="25"/>
      <c r="E85" s="25"/>
      <c r="F85" s="25"/>
      <c r="G85" s="26"/>
      <c r="H85" s="25"/>
      <c r="I85" s="26">
        <v>0.55659999999999998</v>
      </c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35">
        <v>0.57730000000000004</v>
      </c>
      <c r="X85" s="74"/>
      <c r="Y85" s="92">
        <v>32</v>
      </c>
      <c r="Z85" s="77">
        <f>SUM(C85:X85)</f>
        <v>1.1339000000000001</v>
      </c>
      <c r="AA85" s="18">
        <f>Z85*100</f>
        <v>113.39000000000001</v>
      </c>
      <c r="AB85" s="17">
        <v>113.39000000000001</v>
      </c>
      <c r="AC85" s="18">
        <f>COUNT(C85:X85,#REF!)</f>
        <v>2</v>
      </c>
      <c r="AD85" s="16">
        <f>Z85/AC85</f>
        <v>0.56695000000000007</v>
      </c>
      <c r="AE85" s="19" t="s">
        <v>38</v>
      </c>
      <c r="AF85" s="16">
        <f>MAX(C85:X85)</f>
        <v>0.57730000000000004</v>
      </c>
      <c r="AG85" s="20">
        <f>MIN(C85:X85)</f>
        <v>0.55659999999999998</v>
      </c>
      <c r="AH85" s="21">
        <f>AG85*100</f>
        <v>55.66</v>
      </c>
      <c r="AI85" s="20">
        <f>AF85-AG85</f>
        <v>2.0700000000000052E-2</v>
      </c>
    </row>
    <row r="86" spans="1:35" hidden="1" x14ac:dyDescent="0.25">
      <c r="A86" s="22" t="s">
        <v>185</v>
      </c>
      <c r="B86" s="23" t="s">
        <v>40</v>
      </c>
      <c r="C86" s="37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6">
        <v>0.62070000000000003</v>
      </c>
      <c r="O86" s="25"/>
      <c r="P86" s="25"/>
      <c r="Q86" s="26">
        <v>0.50739999999999996</v>
      </c>
      <c r="R86" s="25"/>
      <c r="S86" s="25"/>
      <c r="T86" s="25"/>
      <c r="U86" s="25"/>
      <c r="V86" s="25"/>
      <c r="W86" s="25"/>
      <c r="X86" s="71"/>
      <c r="Y86" s="95">
        <v>52</v>
      </c>
      <c r="Z86" s="78">
        <f>SUM(C86:X86)</f>
        <v>1.1280999999999999</v>
      </c>
      <c r="AA86" s="28">
        <f>Z86*100</f>
        <v>112.80999999999999</v>
      </c>
      <c r="AB86" s="28">
        <v>112.80999999999999</v>
      </c>
      <c r="AC86" s="29">
        <f>COUNT(C86:X86,#REF!)</f>
        <v>2</v>
      </c>
      <c r="AD86" s="27">
        <f>Z86/AC86</f>
        <v>0.56404999999999994</v>
      </c>
      <c r="AE86" s="30" t="s">
        <v>38</v>
      </c>
      <c r="AF86" s="27">
        <f>MAX(C86:X86)</f>
        <v>0.62070000000000003</v>
      </c>
      <c r="AG86" s="31">
        <f>MIN(C86:X86)</f>
        <v>0.50739999999999996</v>
      </c>
      <c r="AH86" s="32">
        <f>AG86*100</f>
        <v>50.739999999999995</v>
      </c>
      <c r="AI86" s="31">
        <f>AF86-AG86</f>
        <v>0.11330000000000007</v>
      </c>
    </row>
    <row r="87" spans="1:35" x14ac:dyDescent="0.25">
      <c r="A87" s="12" t="s">
        <v>134</v>
      </c>
      <c r="B87" s="13" t="s">
        <v>37</v>
      </c>
      <c r="C87" s="37"/>
      <c r="D87" s="25"/>
      <c r="E87" s="25"/>
      <c r="F87" s="25"/>
      <c r="G87" s="25"/>
      <c r="H87" s="25"/>
      <c r="I87" s="26">
        <v>0.5242</v>
      </c>
      <c r="J87" s="25"/>
      <c r="K87" s="25"/>
      <c r="L87" s="35">
        <v>0.57069999999999999</v>
      </c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71"/>
      <c r="Y87" s="92">
        <v>33</v>
      </c>
      <c r="Z87" s="77">
        <f>SUM(C87:X87)</f>
        <v>1.0949</v>
      </c>
      <c r="AA87" s="17">
        <f>Z87*100</f>
        <v>109.49</v>
      </c>
      <c r="AB87" s="17">
        <v>109.49</v>
      </c>
      <c r="AC87" s="38">
        <f>COUNT(C87:X87,#REF!)</f>
        <v>2</v>
      </c>
      <c r="AD87" s="16">
        <f>Z87/AC87</f>
        <v>0.54744999999999999</v>
      </c>
      <c r="AE87" s="19" t="s">
        <v>38</v>
      </c>
      <c r="AF87" s="16">
        <f>MAX(C87:X87)</f>
        <v>0.57069999999999999</v>
      </c>
      <c r="AG87" s="20">
        <f>MIN(C87:X87)</f>
        <v>0.5242</v>
      </c>
      <c r="AH87" s="21">
        <f>AG87*100</f>
        <v>52.42</v>
      </c>
      <c r="AI87" s="20">
        <f>AF87-AG87</f>
        <v>4.6499999999999986E-2</v>
      </c>
    </row>
    <row r="88" spans="1:35" x14ac:dyDescent="0.25">
      <c r="A88" s="12" t="s">
        <v>71</v>
      </c>
      <c r="B88" s="13" t="s">
        <v>37</v>
      </c>
      <c r="C88" s="37"/>
      <c r="D88" s="25"/>
      <c r="E88" s="25"/>
      <c r="F88" s="25"/>
      <c r="G88" s="25"/>
      <c r="H88" s="25"/>
      <c r="I88" s="25"/>
      <c r="J88" s="25"/>
      <c r="K88" s="26">
        <v>0.55120000000000002</v>
      </c>
      <c r="L88" s="25"/>
      <c r="M88" s="25"/>
      <c r="N88" s="25"/>
      <c r="O88" s="25"/>
      <c r="P88" s="25"/>
      <c r="Q88" s="25"/>
      <c r="R88" s="25"/>
      <c r="S88" s="25"/>
      <c r="T88" s="25"/>
      <c r="U88" s="26">
        <v>0.53510000000000002</v>
      </c>
      <c r="V88" s="25"/>
      <c r="W88" s="25"/>
      <c r="X88" s="71"/>
      <c r="Y88" s="92">
        <v>34</v>
      </c>
      <c r="Z88" s="77">
        <f>SUM(C88:X88)</f>
        <v>1.0863</v>
      </c>
      <c r="AA88" s="17">
        <f>Z88*100</f>
        <v>108.63000000000001</v>
      </c>
      <c r="AB88" s="17">
        <v>108.63000000000001</v>
      </c>
      <c r="AC88" s="38">
        <f>COUNT(C88:X88,#REF!)</f>
        <v>2</v>
      </c>
      <c r="AD88" s="16">
        <f>Z88/AC88</f>
        <v>0.54315000000000002</v>
      </c>
      <c r="AE88" s="19" t="s">
        <v>38</v>
      </c>
      <c r="AF88" s="16">
        <f>MAX(C88:X88)</f>
        <v>0.55120000000000002</v>
      </c>
      <c r="AG88" s="20">
        <f>MIN(C88:X88)</f>
        <v>0.53510000000000002</v>
      </c>
      <c r="AH88" s="21">
        <f>AG88*100</f>
        <v>53.510000000000005</v>
      </c>
      <c r="AI88" s="20">
        <f>AF88-AG88</f>
        <v>1.6100000000000003E-2</v>
      </c>
    </row>
    <row r="89" spans="1:35" x14ac:dyDescent="0.25">
      <c r="A89" s="12" t="s">
        <v>109</v>
      </c>
      <c r="B89" s="13" t="s">
        <v>37</v>
      </c>
      <c r="C89" s="37"/>
      <c r="D89" s="25"/>
      <c r="E89" s="25"/>
      <c r="F89" s="25"/>
      <c r="G89" s="25"/>
      <c r="H89" s="26">
        <v>0.53349999999999997</v>
      </c>
      <c r="I89" s="26">
        <v>0.54500000000000004</v>
      </c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71"/>
      <c r="Y89" s="92">
        <v>35</v>
      </c>
      <c r="Z89" s="77">
        <f>SUM(C89:X89)</f>
        <v>1.0785</v>
      </c>
      <c r="AA89" s="17">
        <f>Z89*100</f>
        <v>107.85</v>
      </c>
      <c r="AB89" s="17">
        <v>107.85</v>
      </c>
      <c r="AC89" s="18">
        <f>COUNT(C89:X89,#REF!)</f>
        <v>2</v>
      </c>
      <c r="AD89" s="16">
        <f>Z89/AC89</f>
        <v>0.53925000000000001</v>
      </c>
      <c r="AE89" s="19" t="s">
        <v>38</v>
      </c>
      <c r="AF89" s="16">
        <f>MAX(C89:X89)</f>
        <v>0.54500000000000004</v>
      </c>
      <c r="AG89" s="20">
        <f>MIN(C89:X89)</f>
        <v>0.53349999999999997</v>
      </c>
      <c r="AH89" s="21">
        <f>AG89*100</f>
        <v>53.349999999999994</v>
      </c>
      <c r="AI89" s="20">
        <f>AF89-AG89</f>
        <v>1.1500000000000066E-2</v>
      </c>
    </row>
    <row r="90" spans="1:35" x14ac:dyDescent="0.25">
      <c r="A90" s="12" t="s">
        <v>164</v>
      </c>
      <c r="B90" s="13" t="s">
        <v>37</v>
      </c>
      <c r="C90" s="37"/>
      <c r="D90" s="25"/>
      <c r="E90" s="25"/>
      <c r="F90" s="25"/>
      <c r="G90" s="25"/>
      <c r="H90" s="25"/>
      <c r="I90" s="26">
        <v>0.37819999999999998</v>
      </c>
      <c r="J90" s="25"/>
      <c r="K90" s="25"/>
      <c r="L90" s="25"/>
      <c r="M90" s="25"/>
      <c r="N90" s="25"/>
      <c r="O90" s="25"/>
      <c r="P90" s="26">
        <v>0.3614</v>
      </c>
      <c r="Q90" s="25"/>
      <c r="R90" s="25"/>
      <c r="S90" s="25"/>
      <c r="T90" s="25"/>
      <c r="U90" s="25"/>
      <c r="V90" s="25"/>
      <c r="W90" s="35">
        <v>0.33079999999999998</v>
      </c>
      <c r="X90" s="71"/>
      <c r="Y90" s="92">
        <v>36</v>
      </c>
      <c r="Z90" s="77">
        <f>SUM(C90:X90)</f>
        <v>1.0704</v>
      </c>
      <c r="AA90" s="17">
        <f>Z90*100</f>
        <v>107.04</v>
      </c>
      <c r="AB90" s="17">
        <v>107.04</v>
      </c>
      <c r="AC90" s="38">
        <f>COUNT(C90:X90,#REF!)</f>
        <v>3</v>
      </c>
      <c r="AD90" s="16">
        <f>Z90/AC90</f>
        <v>0.35680000000000001</v>
      </c>
      <c r="AE90" s="19" t="s">
        <v>38</v>
      </c>
      <c r="AF90" s="16">
        <f>MAX(C90:X90)</f>
        <v>0.37819999999999998</v>
      </c>
      <c r="AG90" s="20">
        <f>MIN(C90:X90)</f>
        <v>0.33079999999999998</v>
      </c>
      <c r="AH90" s="21">
        <f>AG90*100</f>
        <v>33.08</v>
      </c>
      <c r="AI90" s="20">
        <f>AF90-AG90</f>
        <v>4.7399999999999998E-2</v>
      </c>
    </row>
    <row r="91" spans="1:35" hidden="1" x14ac:dyDescent="0.25">
      <c r="A91" s="22" t="s">
        <v>108</v>
      </c>
      <c r="B91" s="23" t="s">
        <v>40</v>
      </c>
      <c r="C91" s="37"/>
      <c r="D91" s="26">
        <v>0.53649999999999998</v>
      </c>
      <c r="E91" s="25"/>
      <c r="F91" s="25"/>
      <c r="G91" s="26">
        <v>0.53359999999999996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71"/>
      <c r="Y91" s="95">
        <v>53</v>
      </c>
      <c r="Z91" s="78">
        <f>SUM(C91:X91)</f>
        <v>1.0701000000000001</v>
      </c>
      <c r="AA91" s="28">
        <f>Z91*100</f>
        <v>107.01</v>
      </c>
      <c r="AB91" s="28">
        <v>107.01</v>
      </c>
      <c r="AC91" s="29">
        <f>COUNT(C91:X91,#REF!)</f>
        <v>2</v>
      </c>
      <c r="AD91" s="27">
        <f>Z91/AC91</f>
        <v>0.53505000000000003</v>
      </c>
      <c r="AE91" s="30" t="s">
        <v>38</v>
      </c>
      <c r="AF91" s="27">
        <f>MAX(C91:X91)</f>
        <v>0.53649999999999998</v>
      </c>
      <c r="AG91" s="31">
        <f>MIN(C91:X91)</f>
        <v>0.53359999999999996</v>
      </c>
      <c r="AH91" s="32">
        <f>AG91*100</f>
        <v>53.36</v>
      </c>
      <c r="AI91" s="31">
        <f>AF91-AG91</f>
        <v>2.9000000000000137E-3</v>
      </c>
    </row>
    <row r="92" spans="1:35" hidden="1" x14ac:dyDescent="0.25">
      <c r="A92" s="22" t="s">
        <v>135</v>
      </c>
      <c r="B92" s="23" t="s">
        <v>40</v>
      </c>
      <c r="C92" s="37"/>
      <c r="D92" s="25"/>
      <c r="E92" s="25"/>
      <c r="F92" s="25"/>
      <c r="G92" s="25"/>
      <c r="H92" s="25"/>
      <c r="I92" s="26">
        <v>0.54569999999999996</v>
      </c>
      <c r="J92" s="25"/>
      <c r="K92" s="25"/>
      <c r="L92" s="25"/>
      <c r="M92" s="25"/>
      <c r="N92" s="26">
        <v>0.52210000000000001</v>
      </c>
      <c r="O92" s="25"/>
      <c r="P92" s="25"/>
      <c r="Q92" s="25"/>
      <c r="R92" s="25"/>
      <c r="S92" s="25"/>
      <c r="T92" s="25"/>
      <c r="U92" s="25"/>
      <c r="V92" s="25"/>
      <c r="W92" s="25"/>
      <c r="X92" s="71"/>
      <c r="Y92" s="95">
        <v>54</v>
      </c>
      <c r="Z92" s="78">
        <f>SUM(C92:X92)</f>
        <v>1.0678000000000001</v>
      </c>
      <c r="AA92" s="28">
        <f>Z92*100</f>
        <v>106.78</v>
      </c>
      <c r="AB92" s="28">
        <v>106.78</v>
      </c>
      <c r="AC92" s="29">
        <f>COUNT(C92:X92,#REF!)</f>
        <v>2</v>
      </c>
      <c r="AD92" s="27">
        <f>Z92/AC92</f>
        <v>0.53390000000000004</v>
      </c>
      <c r="AE92" s="30" t="s">
        <v>38</v>
      </c>
      <c r="AF92" s="27">
        <f>MAX(C92:X92)</f>
        <v>0.54569999999999996</v>
      </c>
      <c r="AG92" s="31">
        <f>MIN(C92:X92)</f>
        <v>0.52210000000000001</v>
      </c>
      <c r="AH92" s="32">
        <f>AG92*100</f>
        <v>52.21</v>
      </c>
      <c r="AI92" s="31">
        <f>AF92-AG92</f>
        <v>2.3599999999999954E-2</v>
      </c>
    </row>
    <row r="93" spans="1:35" hidden="1" x14ac:dyDescent="0.25">
      <c r="A93" s="39" t="s">
        <v>150</v>
      </c>
      <c r="B93" s="23" t="s">
        <v>40</v>
      </c>
      <c r="C93" s="37"/>
      <c r="D93" s="25"/>
      <c r="E93" s="25"/>
      <c r="F93" s="25"/>
      <c r="G93" s="25"/>
      <c r="H93" s="26">
        <v>0.57769999999999999</v>
      </c>
      <c r="I93" s="26">
        <v>0.47839999999999999</v>
      </c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71"/>
      <c r="Y93" s="95">
        <v>55</v>
      </c>
      <c r="Z93" s="78">
        <f>SUM(C93:X93)</f>
        <v>1.0561</v>
      </c>
      <c r="AA93" s="28">
        <f>Z93*100</f>
        <v>105.61</v>
      </c>
      <c r="AB93" s="28">
        <v>105.61</v>
      </c>
      <c r="AC93" s="29">
        <f>COUNT(C93:X93,#REF!)</f>
        <v>2</v>
      </c>
      <c r="AD93" s="27">
        <f>Z93/AC93</f>
        <v>0.52805000000000002</v>
      </c>
      <c r="AE93" s="30" t="s">
        <v>38</v>
      </c>
      <c r="AF93" s="27">
        <f>MAX(C93:X93)</f>
        <v>0.57769999999999999</v>
      </c>
      <c r="AG93" s="31">
        <f>MIN(C93:X93)</f>
        <v>0.47839999999999999</v>
      </c>
      <c r="AH93" s="32">
        <f>AG93*100</f>
        <v>47.839999999999996</v>
      </c>
      <c r="AI93" s="31">
        <f>AF93-AG93</f>
        <v>9.9299999999999999E-2</v>
      </c>
    </row>
    <row r="94" spans="1:35" x14ac:dyDescent="0.25">
      <c r="A94" s="12" t="s">
        <v>36</v>
      </c>
      <c r="B94" s="13" t="s">
        <v>37</v>
      </c>
      <c r="C94" s="33"/>
      <c r="D94" s="34"/>
      <c r="E94" s="34"/>
      <c r="F94" s="34"/>
      <c r="G94" s="34"/>
      <c r="H94" s="34"/>
      <c r="I94" s="34"/>
      <c r="J94" s="34"/>
      <c r="K94" s="25"/>
      <c r="L94" s="25"/>
      <c r="M94" s="25"/>
      <c r="N94" s="25"/>
      <c r="O94" s="25"/>
      <c r="P94" s="25"/>
      <c r="Q94" s="25"/>
      <c r="R94" s="26">
        <v>0.52890000000000004</v>
      </c>
      <c r="S94" s="25"/>
      <c r="T94" s="25"/>
      <c r="U94" s="26">
        <v>0.48680000000000001</v>
      </c>
      <c r="V94" s="25"/>
      <c r="W94" s="25"/>
      <c r="X94" s="71"/>
      <c r="Y94" s="92">
        <v>37</v>
      </c>
      <c r="Z94" s="77">
        <f>SUM(C94:X94)</f>
        <v>1.0157</v>
      </c>
      <c r="AA94" s="17">
        <f>Z94*100</f>
        <v>101.57000000000001</v>
      </c>
      <c r="AB94" s="17">
        <v>101.57000000000001</v>
      </c>
      <c r="AC94" s="18">
        <f>COUNT(C94:X94,#REF!)</f>
        <v>2</v>
      </c>
      <c r="AD94" s="16">
        <f>Z94/AC94</f>
        <v>0.50785000000000002</v>
      </c>
      <c r="AE94" s="19" t="s">
        <v>38</v>
      </c>
      <c r="AF94" s="16">
        <f>MAX(C94:X94)</f>
        <v>0.52890000000000004</v>
      </c>
      <c r="AG94" s="20">
        <f>MIN(C94:X94)</f>
        <v>0.48680000000000001</v>
      </c>
      <c r="AH94" s="21">
        <f>AG94*100</f>
        <v>48.68</v>
      </c>
      <c r="AI94" s="20">
        <f>AF94-AG94</f>
        <v>4.2100000000000026E-2</v>
      </c>
    </row>
    <row r="95" spans="1:35" hidden="1" x14ac:dyDescent="0.25">
      <c r="A95" s="22" t="s">
        <v>56</v>
      </c>
      <c r="B95" s="23" t="s">
        <v>40</v>
      </c>
      <c r="C95" s="37"/>
      <c r="D95" s="25"/>
      <c r="E95" s="25"/>
      <c r="F95" s="26">
        <v>0.52829999999999999</v>
      </c>
      <c r="G95" s="25"/>
      <c r="H95" s="25"/>
      <c r="I95" s="26">
        <v>0.45069999999999999</v>
      </c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71"/>
      <c r="Y95" s="95">
        <v>56</v>
      </c>
      <c r="Z95" s="78">
        <f>SUM(C95:X95)</f>
        <v>0.97899999999999998</v>
      </c>
      <c r="AA95" s="28">
        <f>Z95*100</f>
        <v>97.899999999999991</v>
      </c>
      <c r="AB95" s="28">
        <v>97.899999999999991</v>
      </c>
      <c r="AC95" s="29">
        <f>COUNT(C95:X95,#REF!)</f>
        <v>2</v>
      </c>
      <c r="AD95" s="27">
        <f>Z95/AC95</f>
        <v>0.48949999999999999</v>
      </c>
      <c r="AE95" s="30" t="s">
        <v>38</v>
      </c>
      <c r="AF95" s="27">
        <f>MAX(C95:X95)</f>
        <v>0.52829999999999999</v>
      </c>
      <c r="AG95" s="31">
        <f>MIN(C95:X95)</f>
        <v>0.45069999999999999</v>
      </c>
      <c r="AH95" s="32">
        <f>AG95*100</f>
        <v>45.07</v>
      </c>
      <c r="AI95" s="31">
        <f>AF95-AG95</f>
        <v>7.7600000000000002E-2</v>
      </c>
    </row>
    <row r="96" spans="1:35" x14ac:dyDescent="0.25">
      <c r="A96" s="12" t="s">
        <v>111</v>
      </c>
      <c r="B96" s="45" t="s">
        <v>37</v>
      </c>
      <c r="C96" s="37"/>
      <c r="D96" s="25"/>
      <c r="E96" s="25"/>
      <c r="F96" s="26">
        <v>0.49409999999999998</v>
      </c>
      <c r="G96" s="25"/>
      <c r="H96" s="26">
        <v>0.4556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71"/>
      <c r="Y96" s="92">
        <v>38</v>
      </c>
      <c r="Z96" s="77">
        <f>SUM(C96:X96)</f>
        <v>0.94969999999999999</v>
      </c>
      <c r="AA96" s="17">
        <f>Z96*100</f>
        <v>94.97</v>
      </c>
      <c r="AB96" s="17">
        <v>94.97</v>
      </c>
      <c r="AC96" s="38">
        <f>COUNT(C96:X96,#REF!)</f>
        <v>2</v>
      </c>
      <c r="AD96" s="16">
        <f>Z96/AC96</f>
        <v>0.47484999999999999</v>
      </c>
      <c r="AE96" s="19" t="s">
        <v>38</v>
      </c>
      <c r="AF96" s="16">
        <f>MAX(C96:X96)</f>
        <v>0.49409999999999998</v>
      </c>
      <c r="AG96" s="20">
        <f>MIN(C96:X96)</f>
        <v>0.4556</v>
      </c>
      <c r="AH96" s="21">
        <f>AG96*100</f>
        <v>45.56</v>
      </c>
      <c r="AI96" s="20">
        <f>AF96-AG96</f>
        <v>3.8499999999999979E-2</v>
      </c>
    </row>
    <row r="97" spans="1:35" hidden="1" x14ac:dyDescent="0.25">
      <c r="A97" s="22" t="s">
        <v>170</v>
      </c>
      <c r="B97" s="23" t="s">
        <v>40</v>
      </c>
      <c r="C97" s="37"/>
      <c r="D97" s="25"/>
      <c r="E97" s="25"/>
      <c r="F97" s="25"/>
      <c r="G97" s="25"/>
      <c r="H97" s="25"/>
      <c r="I97" s="26">
        <v>0.45069999999999999</v>
      </c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35">
        <v>0.4723</v>
      </c>
      <c r="X97" s="71"/>
      <c r="Y97" s="95">
        <v>57</v>
      </c>
      <c r="Z97" s="78">
        <f>SUM(C97:X97)</f>
        <v>0.92300000000000004</v>
      </c>
      <c r="AA97" s="28">
        <f>Z97*100</f>
        <v>92.300000000000011</v>
      </c>
      <c r="AB97" s="28">
        <v>92.300000000000011</v>
      </c>
      <c r="AC97" s="29">
        <f>COUNT(C97:X97,#REF!)</f>
        <v>2</v>
      </c>
      <c r="AD97" s="27">
        <f>Z97/AC97</f>
        <v>0.46150000000000002</v>
      </c>
      <c r="AE97" s="30" t="s">
        <v>38</v>
      </c>
      <c r="AF97" s="27">
        <f>MAX(C97:X97)</f>
        <v>0.4723</v>
      </c>
      <c r="AG97" s="31">
        <f>MIN(C97:X97)</f>
        <v>0.45069999999999999</v>
      </c>
      <c r="AH97" s="32">
        <f>AG97*100</f>
        <v>45.07</v>
      </c>
      <c r="AI97" s="31">
        <f>AF97-AG97</f>
        <v>2.1600000000000008E-2</v>
      </c>
    </row>
    <row r="98" spans="1:35" hidden="1" x14ac:dyDescent="0.25">
      <c r="A98" s="36" t="s">
        <v>97</v>
      </c>
      <c r="B98" s="23" t="s">
        <v>40</v>
      </c>
      <c r="C98" s="37"/>
      <c r="D98" s="25"/>
      <c r="E98" s="25"/>
      <c r="F98" s="25"/>
      <c r="G98" s="25"/>
      <c r="H98" s="34"/>
      <c r="I98" s="34"/>
      <c r="J98" s="25"/>
      <c r="K98" s="26">
        <v>0.8165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71"/>
      <c r="Y98" s="95">
        <v>58</v>
      </c>
      <c r="Z98" s="78">
        <f>SUM(C98:X98)</f>
        <v>0.8165</v>
      </c>
      <c r="AA98" s="28">
        <f>Z98*100</f>
        <v>81.650000000000006</v>
      </c>
      <c r="AB98" s="28">
        <v>81.650000000000006</v>
      </c>
      <c r="AC98" s="29">
        <f>COUNT(C98:X98,#REF!)</f>
        <v>1</v>
      </c>
      <c r="AD98" s="27">
        <f>Z98/AC98</f>
        <v>0.8165</v>
      </c>
      <c r="AE98" s="30" t="s">
        <v>38</v>
      </c>
      <c r="AF98" s="47">
        <f>MAX(C98:X98)</f>
        <v>0.8165</v>
      </c>
      <c r="AG98" s="31">
        <f>MIN(C98:X98)</f>
        <v>0.8165</v>
      </c>
      <c r="AH98" s="32">
        <f>AG98*100</f>
        <v>81.650000000000006</v>
      </c>
      <c r="AI98" s="31">
        <f>AF98-AG98</f>
        <v>0</v>
      </c>
    </row>
    <row r="99" spans="1:35" hidden="1" x14ac:dyDescent="0.25">
      <c r="A99" s="22" t="s">
        <v>96</v>
      </c>
      <c r="B99" s="23" t="s">
        <v>40</v>
      </c>
      <c r="C99" s="37"/>
      <c r="D99" s="25"/>
      <c r="E99" s="25"/>
      <c r="F99" s="25"/>
      <c r="G99" s="25"/>
      <c r="H99" s="34"/>
      <c r="I99" s="34"/>
      <c r="J99" s="25"/>
      <c r="K99" s="26">
        <v>0.39119999999999999</v>
      </c>
      <c r="L99" s="25"/>
      <c r="M99" s="25"/>
      <c r="N99" s="25"/>
      <c r="O99" s="25"/>
      <c r="P99" s="25"/>
      <c r="Q99" s="25"/>
      <c r="R99" s="26">
        <v>0.41099999999999998</v>
      </c>
      <c r="S99" s="25"/>
      <c r="T99" s="25"/>
      <c r="U99" s="25"/>
      <c r="V99" s="25"/>
      <c r="W99" s="25"/>
      <c r="X99" s="71"/>
      <c r="Y99" s="95">
        <v>59</v>
      </c>
      <c r="Z99" s="78">
        <f>SUM(C99:X99)</f>
        <v>0.80220000000000002</v>
      </c>
      <c r="AA99" s="28">
        <f>Z99*100</f>
        <v>80.22</v>
      </c>
      <c r="AB99" s="28">
        <v>80.22</v>
      </c>
      <c r="AC99" s="29">
        <f>COUNT(C99:X99,#REF!)</f>
        <v>2</v>
      </c>
      <c r="AD99" s="27">
        <f>Z99/AC99</f>
        <v>0.40110000000000001</v>
      </c>
      <c r="AE99" s="30" t="s">
        <v>38</v>
      </c>
      <c r="AF99" s="27">
        <f>MAX(C99:X99)</f>
        <v>0.41099999999999998</v>
      </c>
      <c r="AG99" s="31">
        <f>MIN(C99:X99)</f>
        <v>0.39119999999999999</v>
      </c>
      <c r="AH99" s="32">
        <f>AG99*100</f>
        <v>39.119999999999997</v>
      </c>
      <c r="AI99" s="31">
        <f>AF99-AG99</f>
        <v>1.9799999999999984E-2</v>
      </c>
    </row>
    <row r="100" spans="1:35" hidden="1" x14ac:dyDescent="0.25">
      <c r="A100" s="41" t="s">
        <v>58</v>
      </c>
      <c r="B100" s="23" t="s">
        <v>40</v>
      </c>
      <c r="C100" s="37"/>
      <c r="D100" s="25"/>
      <c r="E100" s="25"/>
      <c r="F100" s="25"/>
      <c r="G100" s="26">
        <v>0.78859999999999997</v>
      </c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71"/>
      <c r="Y100" s="95">
        <v>60</v>
      </c>
      <c r="Z100" s="78">
        <f>SUM(C100:X100)</f>
        <v>0.78859999999999997</v>
      </c>
      <c r="AA100" s="28">
        <f>Z100*100</f>
        <v>78.86</v>
      </c>
      <c r="AB100" s="28">
        <v>78.86</v>
      </c>
      <c r="AC100" s="29">
        <f>COUNT(C100:X100,#REF!)</f>
        <v>1</v>
      </c>
      <c r="AD100" s="27">
        <f>Z100/AC100</f>
        <v>0.78859999999999997</v>
      </c>
      <c r="AE100" s="30" t="s">
        <v>38</v>
      </c>
      <c r="AF100" s="27">
        <f>MAX(C100:X100)</f>
        <v>0.78859999999999997</v>
      </c>
      <c r="AG100" s="31">
        <f>MIN(C100:X100)</f>
        <v>0.78859999999999997</v>
      </c>
      <c r="AH100" s="32">
        <f>AG100*100</f>
        <v>78.86</v>
      </c>
      <c r="AI100" s="31">
        <f>AF100-AG100</f>
        <v>0</v>
      </c>
    </row>
    <row r="101" spans="1:35" x14ac:dyDescent="0.25">
      <c r="A101" s="41" t="s">
        <v>116</v>
      </c>
      <c r="B101" s="13" t="s">
        <v>37</v>
      </c>
      <c r="C101" s="37"/>
      <c r="D101" s="34"/>
      <c r="E101" s="25"/>
      <c r="F101" s="25"/>
      <c r="G101" s="26">
        <v>0.78690000000000004</v>
      </c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71"/>
      <c r="Y101" s="92">
        <v>39</v>
      </c>
      <c r="Z101" s="77">
        <f>SUM(C101:X101)</f>
        <v>0.78690000000000004</v>
      </c>
      <c r="AA101" s="17">
        <f>Z101*100</f>
        <v>78.69</v>
      </c>
      <c r="AB101" s="17">
        <v>78.69</v>
      </c>
      <c r="AC101" s="18">
        <f>COUNT(C101:X101,#REF!)</f>
        <v>1</v>
      </c>
      <c r="AD101" s="16">
        <f>Z101/AC101</f>
        <v>0.78690000000000004</v>
      </c>
      <c r="AE101" s="19" t="s">
        <v>38</v>
      </c>
      <c r="AF101" s="16">
        <f>MAX(C101:X101)</f>
        <v>0.78690000000000004</v>
      </c>
      <c r="AG101" s="20">
        <f>MIN(C101:X101)</f>
        <v>0.78690000000000004</v>
      </c>
      <c r="AH101" s="21">
        <f>AG101*100</f>
        <v>78.69</v>
      </c>
      <c r="AI101" s="20">
        <f>AF101-AG101</f>
        <v>0</v>
      </c>
    </row>
    <row r="102" spans="1:35" hidden="1" x14ac:dyDescent="0.25">
      <c r="A102" s="22" t="s">
        <v>146</v>
      </c>
      <c r="B102" s="23" t="s">
        <v>40</v>
      </c>
      <c r="C102" s="37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6">
        <v>0.77849999999999997</v>
      </c>
      <c r="U102" s="25"/>
      <c r="V102" s="25"/>
      <c r="W102" s="25"/>
      <c r="X102" s="71"/>
      <c r="Y102" s="95">
        <v>61</v>
      </c>
      <c r="Z102" s="78">
        <f>SUM(C102:X102)</f>
        <v>0.77849999999999997</v>
      </c>
      <c r="AA102" s="28">
        <f>Z102*100</f>
        <v>77.849999999999994</v>
      </c>
      <c r="AB102" s="28">
        <v>77.849999999999994</v>
      </c>
      <c r="AC102" s="29">
        <f>COUNT(C102:X102,#REF!)</f>
        <v>1</v>
      </c>
      <c r="AD102" s="27">
        <f>Z102/AC102</f>
        <v>0.77849999999999997</v>
      </c>
      <c r="AE102" s="30" t="s">
        <v>38</v>
      </c>
      <c r="AF102" s="27">
        <f>MAX(C102:X102)</f>
        <v>0.77849999999999997</v>
      </c>
      <c r="AG102" s="31">
        <f>MIN(C102:X102)</f>
        <v>0.77849999999999997</v>
      </c>
      <c r="AH102" s="32">
        <f>AG102*100</f>
        <v>77.849999999999994</v>
      </c>
      <c r="AI102" s="31">
        <f>AF102-AG102</f>
        <v>0</v>
      </c>
    </row>
    <row r="103" spans="1:35" hidden="1" x14ac:dyDescent="0.25">
      <c r="A103" s="39" t="s">
        <v>48</v>
      </c>
      <c r="B103" s="40" t="s">
        <v>40</v>
      </c>
      <c r="C103" s="37"/>
      <c r="D103" s="25"/>
      <c r="E103" s="25"/>
      <c r="F103" s="25"/>
      <c r="G103" s="25"/>
      <c r="H103" s="25"/>
      <c r="I103" s="25"/>
      <c r="J103" s="25"/>
      <c r="K103" s="26">
        <v>0.7409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71"/>
      <c r="Y103" s="96">
        <v>62</v>
      </c>
      <c r="Z103" s="78">
        <f>SUM(C103:X103)</f>
        <v>0.7409</v>
      </c>
      <c r="AA103" s="28">
        <f>Z103*100</f>
        <v>74.09</v>
      </c>
      <c r="AB103" s="28">
        <v>74.09</v>
      </c>
      <c r="AC103" s="29">
        <f>COUNT(C103:X103,#REF!)</f>
        <v>1</v>
      </c>
      <c r="AD103" s="27">
        <f>Z103/AC103</f>
        <v>0.7409</v>
      </c>
      <c r="AE103" s="30" t="s">
        <v>38</v>
      </c>
      <c r="AF103" s="27">
        <f>MAX(C103:X103)</f>
        <v>0.7409</v>
      </c>
      <c r="AG103" s="31">
        <f>MIN(C103:X103)</f>
        <v>0.7409</v>
      </c>
      <c r="AH103" s="32">
        <f>AG103*100</f>
        <v>74.09</v>
      </c>
      <c r="AI103" s="31">
        <f>AF103-AG103</f>
        <v>0</v>
      </c>
    </row>
    <row r="104" spans="1:35" hidden="1" x14ac:dyDescent="0.25">
      <c r="A104" s="39" t="s">
        <v>105</v>
      </c>
      <c r="B104" s="23" t="s">
        <v>40</v>
      </c>
      <c r="C104" s="37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35">
        <v>0.72399999999999998</v>
      </c>
      <c r="W104" s="25"/>
      <c r="X104" s="72"/>
      <c r="Y104" s="95">
        <v>63</v>
      </c>
      <c r="Z104" s="78">
        <f>SUM(C104:X104)</f>
        <v>0.72399999999999998</v>
      </c>
      <c r="AA104" s="28">
        <v>72.399999999999991</v>
      </c>
      <c r="AB104" s="28">
        <v>72.399999999999991</v>
      </c>
      <c r="AC104" s="29">
        <f>COUNT(C104:X104,#REF!)</f>
        <v>1</v>
      </c>
      <c r="AD104" s="27">
        <f>Z104/AC104</f>
        <v>0.72399999999999998</v>
      </c>
      <c r="AE104" s="30" t="s">
        <v>38</v>
      </c>
      <c r="AF104" s="47">
        <f>MAX(C104:X104)</f>
        <v>0.72399999999999998</v>
      </c>
      <c r="AG104" s="31">
        <f>MIN(C104:X104)</f>
        <v>0.72399999999999998</v>
      </c>
      <c r="AH104" s="32">
        <f>AG104*100</f>
        <v>72.399999999999991</v>
      </c>
      <c r="AI104" s="31">
        <f>AF104-AG104</f>
        <v>0</v>
      </c>
    </row>
    <row r="105" spans="1:35" x14ac:dyDescent="0.25">
      <c r="A105" s="44" t="s">
        <v>147</v>
      </c>
      <c r="B105" s="13" t="s">
        <v>37</v>
      </c>
      <c r="C105" s="37"/>
      <c r="D105" s="25"/>
      <c r="E105" s="25"/>
      <c r="F105" s="25"/>
      <c r="G105" s="25"/>
      <c r="H105" s="34"/>
      <c r="I105" s="25"/>
      <c r="J105" s="25"/>
      <c r="K105" s="26">
        <v>0.7127</v>
      </c>
      <c r="L105" s="25"/>
      <c r="M105" s="25"/>
      <c r="N105" s="25"/>
      <c r="O105" s="25"/>
      <c r="P105" s="25"/>
      <c r="Q105" s="34"/>
      <c r="R105" s="25"/>
      <c r="S105" s="25"/>
      <c r="T105" s="25"/>
      <c r="U105" s="25"/>
      <c r="V105" s="25"/>
      <c r="W105" s="25"/>
      <c r="X105" s="71"/>
      <c r="Y105" s="92">
        <v>40</v>
      </c>
      <c r="Z105" s="77">
        <f>SUM(C105:X105)</f>
        <v>0.7127</v>
      </c>
      <c r="AA105" s="17">
        <f>Z105*100</f>
        <v>71.27</v>
      </c>
      <c r="AB105" s="17">
        <v>71.27</v>
      </c>
      <c r="AC105" s="38">
        <f>COUNT(C105:X105,#REF!)</f>
        <v>1</v>
      </c>
      <c r="AD105" s="16">
        <f>Z105/AC105</f>
        <v>0.7127</v>
      </c>
      <c r="AE105" s="19" t="s">
        <v>38</v>
      </c>
      <c r="AF105" s="16">
        <f>MAX(C105:X105)</f>
        <v>0.7127</v>
      </c>
      <c r="AG105" s="20">
        <f>MIN(C105:X105)</f>
        <v>0.7127</v>
      </c>
      <c r="AH105" s="21">
        <f>AG105*100</f>
        <v>71.27</v>
      </c>
      <c r="AI105" s="20">
        <f>AF105-AG105</f>
        <v>0</v>
      </c>
    </row>
    <row r="106" spans="1:35" x14ac:dyDescent="0.25">
      <c r="A106" s="12" t="s">
        <v>62</v>
      </c>
      <c r="B106" s="13" t="s">
        <v>37</v>
      </c>
      <c r="C106" s="37"/>
      <c r="D106" s="25"/>
      <c r="E106" s="25"/>
      <c r="F106" s="25"/>
      <c r="G106" s="25"/>
      <c r="H106" s="25"/>
      <c r="I106" s="25"/>
      <c r="J106" s="25"/>
      <c r="K106" s="26">
        <v>0.71240000000000003</v>
      </c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71"/>
      <c r="Y106" s="92">
        <v>41</v>
      </c>
      <c r="Z106" s="77">
        <f>SUM(C106:X106)</f>
        <v>0.71240000000000003</v>
      </c>
      <c r="AA106" s="17">
        <f>Z106*100</f>
        <v>71.240000000000009</v>
      </c>
      <c r="AB106" s="17">
        <v>71.240000000000009</v>
      </c>
      <c r="AC106" s="38">
        <f>COUNT(C106:X106,#REF!)</f>
        <v>1</v>
      </c>
      <c r="AD106" s="16">
        <f>Z106/AC106</f>
        <v>0.71240000000000003</v>
      </c>
      <c r="AE106" s="19" t="s">
        <v>38</v>
      </c>
      <c r="AF106" s="16">
        <f>MAX(C106:X106)</f>
        <v>0.71240000000000003</v>
      </c>
      <c r="AG106" s="20">
        <f>MIN(C106:X106)</f>
        <v>0.71240000000000003</v>
      </c>
      <c r="AH106" s="21">
        <f>AG106*100</f>
        <v>71.240000000000009</v>
      </c>
      <c r="AI106" s="20">
        <f>AF106-AG106</f>
        <v>0</v>
      </c>
    </row>
    <row r="107" spans="1:35" x14ac:dyDescent="0.25">
      <c r="A107" s="12" t="s">
        <v>62</v>
      </c>
      <c r="B107" s="13" t="s">
        <v>37</v>
      </c>
      <c r="C107" s="37"/>
      <c r="D107" s="25"/>
      <c r="E107" s="25"/>
      <c r="F107" s="34"/>
      <c r="G107" s="25"/>
      <c r="H107" s="34"/>
      <c r="I107" s="34"/>
      <c r="J107" s="25"/>
      <c r="K107" s="26">
        <v>0.71240000000000003</v>
      </c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71"/>
      <c r="Y107" s="92">
        <v>42</v>
      </c>
      <c r="Z107" s="77">
        <f>SUM(C107:X107)</f>
        <v>0.71240000000000003</v>
      </c>
      <c r="AA107" s="17">
        <f>Z107*100</f>
        <v>71.240000000000009</v>
      </c>
      <c r="AB107" s="17">
        <v>71.240000000000009</v>
      </c>
      <c r="AC107" s="38">
        <f>COUNT(C107:X107,#REF!)</f>
        <v>1</v>
      </c>
      <c r="AD107" s="16">
        <f>Z107/AC107</f>
        <v>0.71240000000000003</v>
      </c>
      <c r="AE107" s="19" t="s">
        <v>38</v>
      </c>
      <c r="AF107" s="16">
        <f>MAX(C107:X107)</f>
        <v>0.71240000000000003</v>
      </c>
      <c r="AG107" s="20">
        <f>MIN(C107:X107)</f>
        <v>0.71240000000000003</v>
      </c>
      <c r="AH107" s="21">
        <f>AG107*100</f>
        <v>71.240000000000009</v>
      </c>
      <c r="AI107" s="20">
        <f>AF107-AG107</f>
        <v>0</v>
      </c>
    </row>
    <row r="108" spans="1:35" x14ac:dyDescent="0.25">
      <c r="A108" s="12" t="s">
        <v>166</v>
      </c>
      <c r="B108" s="13" t="s">
        <v>37</v>
      </c>
      <c r="C108" s="37"/>
      <c r="D108" s="25"/>
      <c r="E108" s="25"/>
      <c r="F108" s="34"/>
      <c r="G108" s="25"/>
      <c r="H108" s="34"/>
      <c r="I108" s="34"/>
      <c r="J108" s="25"/>
      <c r="K108" s="26">
        <v>0.71020000000000005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71"/>
      <c r="Y108" s="92">
        <v>43</v>
      </c>
      <c r="Z108" s="77">
        <f>SUM(C108:X108)</f>
        <v>0.71020000000000005</v>
      </c>
      <c r="AA108" s="17">
        <f>Z108*100</f>
        <v>71.02000000000001</v>
      </c>
      <c r="AB108" s="17">
        <v>71.02000000000001</v>
      </c>
      <c r="AC108" s="38">
        <f>COUNT(C108:X108,#REF!)</f>
        <v>1</v>
      </c>
      <c r="AD108" s="16">
        <f>Z108/AC108</f>
        <v>0.71020000000000005</v>
      </c>
      <c r="AE108" s="19" t="s">
        <v>38</v>
      </c>
      <c r="AF108" s="16">
        <f>MAX(C108:X108)</f>
        <v>0.71020000000000005</v>
      </c>
      <c r="AG108" s="20">
        <f>MIN(C108:X108)</f>
        <v>0.71020000000000005</v>
      </c>
      <c r="AH108" s="21">
        <f>AG108*100</f>
        <v>71.02000000000001</v>
      </c>
      <c r="AI108" s="20">
        <f>AF108-AG108</f>
        <v>0</v>
      </c>
    </row>
    <row r="109" spans="1:35" hidden="1" x14ac:dyDescent="0.25">
      <c r="A109" s="22" t="s">
        <v>160</v>
      </c>
      <c r="B109" s="23" t="s">
        <v>40</v>
      </c>
      <c r="C109" s="37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6">
        <v>0.70809999999999995</v>
      </c>
      <c r="Q109" s="25"/>
      <c r="R109" s="25"/>
      <c r="S109" s="25"/>
      <c r="T109" s="25"/>
      <c r="U109" s="25"/>
      <c r="V109" s="25"/>
      <c r="W109" s="25"/>
      <c r="X109" s="71"/>
      <c r="Y109" s="95">
        <v>64</v>
      </c>
      <c r="Z109" s="78">
        <f>SUM(C109:X109)</f>
        <v>0.70809999999999995</v>
      </c>
      <c r="AA109" s="30">
        <f>Z109*100</f>
        <v>70.81</v>
      </c>
      <c r="AB109" s="28">
        <v>70.81</v>
      </c>
      <c r="AC109" s="49">
        <f>COUNT(C109:X109,#REF!)</f>
        <v>1</v>
      </c>
      <c r="AD109" s="27">
        <f>Z109/AC109</f>
        <v>0.70809999999999995</v>
      </c>
      <c r="AE109" s="30" t="s">
        <v>38</v>
      </c>
      <c r="AF109" s="27">
        <f>MAX(C109:X109)</f>
        <v>0.70809999999999995</v>
      </c>
      <c r="AG109" s="31">
        <f>MIN(C109:X109)</f>
        <v>0.70809999999999995</v>
      </c>
      <c r="AH109" s="32">
        <f>AG109*100</f>
        <v>70.81</v>
      </c>
      <c r="AI109" s="31">
        <f>AF109-AG109</f>
        <v>0</v>
      </c>
    </row>
    <row r="110" spans="1:35" hidden="1" x14ac:dyDescent="0.25">
      <c r="A110" s="22" t="s">
        <v>179</v>
      </c>
      <c r="B110" s="23" t="s">
        <v>40</v>
      </c>
      <c r="C110" s="37"/>
      <c r="D110" s="25"/>
      <c r="E110" s="25"/>
      <c r="F110" s="25"/>
      <c r="G110" s="25"/>
      <c r="H110" s="26">
        <v>0.70760000000000001</v>
      </c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71"/>
      <c r="Y110" s="95">
        <v>65</v>
      </c>
      <c r="Z110" s="78">
        <f>SUM(C110:X110)</f>
        <v>0.70760000000000001</v>
      </c>
      <c r="AA110" s="28">
        <f>Z110*100</f>
        <v>70.760000000000005</v>
      </c>
      <c r="AB110" s="28">
        <v>70.760000000000005</v>
      </c>
      <c r="AC110" s="29">
        <f>COUNT(C110:X110,#REF!)</f>
        <v>1</v>
      </c>
      <c r="AD110" s="27">
        <f>Z110/AC110</f>
        <v>0.70760000000000001</v>
      </c>
      <c r="AE110" s="30" t="s">
        <v>38</v>
      </c>
      <c r="AF110" s="27">
        <f>MAX(C110:X110)</f>
        <v>0.70760000000000001</v>
      </c>
      <c r="AG110" s="31">
        <f>MIN(C110:X110)</f>
        <v>0.70760000000000001</v>
      </c>
      <c r="AH110" s="32">
        <f>AG110*100</f>
        <v>70.760000000000005</v>
      </c>
      <c r="AI110" s="31">
        <f>AF110-AG110</f>
        <v>0</v>
      </c>
    </row>
    <row r="111" spans="1:35" hidden="1" x14ac:dyDescent="0.25">
      <c r="A111" s="39" t="s">
        <v>47</v>
      </c>
      <c r="B111" s="40" t="s">
        <v>40</v>
      </c>
      <c r="C111" s="37"/>
      <c r="D111" s="25"/>
      <c r="E111" s="25"/>
      <c r="F111" s="25"/>
      <c r="G111" s="26">
        <v>0.70650000000000002</v>
      </c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1"/>
      <c r="Y111" s="95">
        <v>66</v>
      </c>
      <c r="Z111" s="78">
        <f>SUM(C111:X111)</f>
        <v>0.70650000000000002</v>
      </c>
      <c r="AA111" s="28">
        <f>Z111*100</f>
        <v>70.650000000000006</v>
      </c>
      <c r="AB111" s="28">
        <v>70.650000000000006</v>
      </c>
      <c r="AC111" s="29">
        <f>COUNT(C111:X111,#REF!)</f>
        <v>1</v>
      </c>
      <c r="AD111" s="27">
        <f>Z111/AC111</f>
        <v>0.70650000000000002</v>
      </c>
      <c r="AE111" s="30" t="s">
        <v>38</v>
      </c>
      <c r="AF111" s="27">
        <f>MAX(C111:X111)</f>
        <v>0.70650000000000002</v>
      </c>
      <c r="AG111" s="31">
        <f>MIN(C111:X111)</f>
        <v>0.70650000000000002</v>
      </c>
      <c r="AH111" s="32">
        <f>AG111*100</f>
        <v>70.650000000000006</v>
      </c>
      <c r="AI111" s="31">
        <f>AF111-AG111</f>
        <v>0</v>
      </c>
    </row>
    <row r="112" spans="1:35" hidden="1" x14ac:dyDescent="0.25">
      <c r="A112" s="22" t="s">
        <v>125</v>
      </c>
      <c r="B112" s="23" t="s">
        <v>40</v>
      </c>
      <c r="C112" s="37"/>
      <c r="D112" s="25"/>
      <c r="E112" s="25"/>
      <c r="F112" s="25"/>
      <c r="G112" s="25"/>
      <c r="H112" s="25"/>
      <c r="I112" s="25"/>
      <c r="J112" s="25"/>
      <c r="K112" s="25"/>
      <c r="L112" s="25"/>
      <c r="M112" s="35">
        <v>0.6925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71"/>
      <c r="Y112" s="95">
        <v>67</v>
      </c>
      <c r="Z112" s="78">
        <f>SUM(C112:X112)</f>
        <v>0.6925</v>
      </c>
      <c r="AA112" s="28">
        <f>Z112*100</f>
        <v>69.25</v>
      </c>
      <c r="AB112" s="28">
        <v>69.25</v>
      </c>
      <c r="AC112" s="29">
        <f>COUNT(C112:X112,#REF!)</f>
        <v>1</v>
      </c>
      <c r="AD112" s="27">
        <f>Z112/AC112</f>
        <v>0.6925</v>
      </c>
      <c r="AE112" s="30" t="s">
        <v>38</v>
      </c>
      <c r="AF112" s="27">
        <f>MAX(C112:X112)</f>
        <v>0.6925</v>
      </c>
      <c r="AG112" s="31">
        <f>MIN(C112:X112)</f>
        <v>0.6925</v>
      </c>
      <c r="AH112" s="32">
        <f>AG112*100</f>
        <v>69.25</v>
      </c>
      <c r="AI112" s="31">
        <f>AF112-AG112</f>
        <v>0</v>
      </c>
    </row>
    <row r="113" spans="1:35" hidden="1" x14ac:dyDescent="0.25">
      <c r="A113" s="22" t="s">
        <v>142</v>
      </c>
      <c r="B113" s="23" t="s">
        <v>40</v>
      </c>
      <c r="C113" s="37"/>
      <c r="D113" s="25"/>
      <c r="E113" s="25"/>
      <c r="F113" s="25"/>
      <c r="G113" s="25"/>
      <c r="H113" s="26">
        <v>0.66469999999999996</v>
      </c>
      <c r="I113" s="25"/>
      <c r="J113" s="25"/>
      <c r="K113" s="25"/>
      <c r="L113" s="25"/>
      <c r="M113" s="25"/>
      <c r="N113" s="25"/>
      <c r="O113" s="25"/>
      <c r="P113" s="25"/>
      <c r="Q113" s="34"/>
      <c r="R113" s="25"/>
      <c r="S113" s="25"/>
      <c r="T113" s="25"/>
      <c r="U113" s="25"/>
      <c r="V113" s="25"/>
      <c r="W113" s="25"/>
      <c r="X113" s="71"/>
      <c r="Y113" s="29">
        <v>68</v>
      </c>
      <c r="Z113" s="78">
        <f>SUM(C113:X113)</f>
        <v>0.66469999999999996</v>
      </c>
      <c r="AA113" s="30">
        <f>Z113*100</f>
        <v>66.47</v>
      </c>
      <c r="AB113" s="28">
        <v>66.47</v>
      </c>
      <c r="AC113" s="49">
        <f>COUNT(C113:X113,#REF!)</f>
        <v>1</v>
      </c>
      <c r="AD113" s="27">
        <f>Z113/AC113</f>
        <v>0.66469999999999996</v>
      </c>
      <c r="AE113" s="30" t="s">
        <v>38</v>
      </c>
      <c r="AF113" s="27">
        <f>MAX(C113:X113)</f>
        <v>0.66469999999999996</v>
      </c>
      <c r="AG113" s="31">
        <f>MIN(C113:X113)</f>
        <v>0.66469999999999996</v>
      </c>
      <c r="AH113" s="32">
        <f>AG113*100</f>
        <v>66.47</v>
      </c>
      <c r="AI113" s="31">
        <f>AF113-AG113</f>
        <v>0</v>
      </c>
    </row>
    <row r="114" spans="1:35" x14ac:dyDescent="0.25">
      <c r="A114" s="12" t="s">
        <v>95</v>
      </c>
      <c r="B114" s="13" t="s">
        <v>37</v>
      </c>
      <c r="C114" s="37"/>
      <c r="D114" s="25"/>
      <c r="E114" s="25"/>
      <c r="F114" s="34"/>
      <c r="G114" s="25"/>
      <c r="H114" s="34"/>
      <c r="I114" s="34"/>
      <c r="J114" s="25"/>
      <c r="K114" s="26">
        <v>0.64</v>
      </c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71"/>
      <c r="Y114" s="92">
        <v>44</v>
      </c>
      <c r="Z114" s="77">
        <f>SUM(C114:X114)</f>
        <v>0.64</v>
      </c>
      <c r="AA114" s="17">
        <f>Z114*100</f>
        <v>64</v>
      </c>
      <c r="AB114" s="17">
        <v>64</v>
      </c>
      <c r="AC114" s="38">
        <f>COUNT(C114:X114,#REF!)</f>
        <v>1</v>
      </c>
      <c r="AD114" s="16">
        <f>Z114/AC114</f>
        <v>0.64</v>
      </c>
      <c r="AE114" s="19" t="s">
        <v>38</v>
      </c>
      <c r="AF114" s="16">
        <f>MAX(C114:X114)</f>
        <v>0.64</v>
      </c>
      <c r="AG114" s="20">
        <f>MIN(C114:X114)</f>
        <v>0.64</v>
      </c>
      <c r="AH114" s="21">
        <f>AG114*100</f>
        <v>64</v>
      </c>
      <c r="AI114" s="20">
        <f>AF114-AG114</f>
        <v>0</v>
      </c>
    </row>
    <row r="115" spans="1:35" hidden="1" x14ac:dyDescent="0.25">
      <c r="A115" s="22" t="s">
        <v>100</v>
      </c>
      <c r="B115" s="23" t="s">
        <v>40</v>
      </c>
      <c r="C115" s="37"/>
      <c r="D115" s="25"/>
      <c r="E115" s="25"/>
      <c r="F115" s="25"/>
      <c r="G115" s="25"/>
      <c r="H115" s="34"/>
      <c r="I115" s="25"/>
      <c r="J115" s="25"/>
      <c r="K115" s="26">
        <v>0.63759999999999994</v>
      </c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71"/>
      <c r="Y115" s="95">
        <v>69</v>
      </c>
      <c r="Z115" s="78">
        <f>SUM(C115:X115)</f>
        <v>0.63759999999999994</v>
      </c>
      <c r="AA115" s="28">
        <f>Z115*100</f>
        <v>63.759999999999991</v>
      </c>
      <c r="AB115" s="28">
        <v>63.759999999999991</v>
      </c>
      <c r="AC115" s="29">
        <f>COUNT(C115:X115,#REF!)</f>
        <v>1</v>
      </c>
      <c r="AD115" s="27">
        <f>Z115/AC115</f>
        <v>0.63759999999999994</v>
      </c>
      <c r="AE115" s="30" t="s">
        <v>38</v>
      </c>
      <c r="AF115" s="27">
        <f>MAX(C115:X115)</f>
        <v>0.63759999999999994</v>
      </c>
      <c r="AG115" s="31">
        <f>MIN(C115:X115)</f>
        <v>0.63759999999999994</v>
      </c>
      <c r="AH115" s="32">
        <f>AG115*100</f>
        <v>63.759999999999991</v>
      </c>
      <c r="AI115" s="31">
        <f>AF115-AG115</f>
        <v>0</v>
      </c>
    </row>
    <row r="116" spans="1:35" hidden="1" x14ac:dyDescent="0.25">
      <c r="A116" s="22" t="s">
        <v>76</v>
      </c>
      <c r="B116" s="23" t="s">
        <v>40</v>
      </c>
      <c r="C116" s="37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>
        <v>0.62919999999999998</v>
      </c>
      <c r="S116" s="25"/>
      <c r="T116" s="25"/>
      <c r="U116" s="25"/>
      <c r="V116" s="25"/>
      <c r="W116" s="25"/>
      <c r="X116" s="71"/>
      <c r="Y116" s="95">
        <v>70</v>
      </c>
      <c r="Z116" s="78">
        <f>SUM(C116:X116)</f>
        <v>0.62919999999999998</v>
      </c>
      <c r="AA116" s="28">
        <f>Z116*100</f>
        <v>62.92</v>
      </c>
      <c r="AB116" s="28">
        <v>62.92</v>
      </c>
      <c r="AC116" s="29">
        <f>COUNT(C116:X116,#REF!)</f>
        <v>1</v>
      </c>
      <c r="AD116" s="27">
        <f>Z116/AC116</f>
        <v>0.62919999999999998</v>
      </c>
      <c r="AE116" s="30" t="s">
        <v>38</v>
      </c>
      <c r="AF116" s="27">
        <f>MAX(C116:X116)</f>
        <v>0.62919999999999998</v>
      </c>
      <c r="AG116" s="31">
        <f>MIN(C116:X116)</f>
        <v>0.62919999999999998</v>
      </c>
      <c r="AH116" s="32">
        <f>AG116*100</f>
        <v>62.92</v>
      </c>
      <c r="AI116" s="31">
        <f>AF116-AG116</f>
        <v>0</v>
      </c>
    </row>
    <row r="117" spans="1:35" hidden="1" x14ac:dyDescent="0.25">
      <c r="A117" s="12" t="s">
        <v>99</v>
      </c>
      <c r="B117" s="23" t="s">
        <v>40</v>
      </c>
      <c r="C117" s="37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35">
        <v>0.62570000000000003</v>
      </c>
      <c r="X117" s="71"/>
      <c r="Y117" s="96">
        <v>71</v>
      </c>
      <c r="Z117" s="78">
        <f>SUM(C117:X117)</f>
        <v>0.62570000000000003</v>
      </c>
      <c r="AA117" s="28">
        <f>Z117*100</f>
        <v>62.57</v>
      </c>
      <c r="AB117" s="28">
        <v>62.57</v>
      </c>
      <c r="AC117" s="29">
        <f>COUNT(C117:X117,#REF!)</f>
        <v>1</v>
      </c>
      <c r="AD117" s="27">
        <f>Z117/AC117</f>
        <v>0.62570000000000003</v>
      </c>
      <c r="AE117" s="30" t="s">
        <v>38</v>
      </c>
      <c r="AF117" s="27">
        <f>MAX(C117:X117)</f>
        <v>0.62570000000000003</v>
      </c>
      <c r="AG117" s="31">
        <f>MIN(C117:X117)</f>
        <v>0.62570000000000003</v>
      </c>
      <c r="AH117" s="32">
        <f>AG117*100</f>
        <v>62.57</v>
      </c>
      <c r="AI117" s="31">
        <f>AF117-AG117</f>
        <v>0</v>
      </c>
    </row>
    <row r="118" spans="1:35" hidden="1" x14ac:dyDescent="0.25">
      <c r="A118" s="22" t="s">
        <v>173</v>
      </c>
      <c r="B118" s="23" t="s">
        <v>40</v>
      </c>
      <c r="C118" s="37"/>
      <c r="D118" s="25"/>
      <c r="E118" s="25"/>
      <c r="F118" s="26">
        <v>0.61799999999999999</v>
      </c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71"/>
      <c r="Y118" s="95">
        <v>72</v>
      </c>
      <c r="Z118" s="78">
        <f>SUM(C118:X118)</f>
        <v>0.61799999999999999</v>
      </c>
      <c r="AA118" s="28">
        <f>Z118*100</f>
        <v>61.8</v>
      </c>
      <c r="AB118" s="28">
        <v>61.8</v>
      </c>
      <c r="AC118" s="29">
        <f>COUNT(C118:X118,#REF!)</f>
        <v>1</v>
      </c>
      <c r="AD118" s="27">
        <f>Z118/AC118</f>
        <v>0.61799999999999999</v>
      </c>
      <c r="AE118" s="30" t="s">
        <v>38</v>
      </c>
      <c r="AF118" s="27">
        <f>MAX(C118:X118)</f>
        <v>0.61799999999999999</v>
      </c>
      <c r="AG118" s="31">
        <f>MIN(C118:X118)</f>
        <v>0.61799999999999999</v>
      </c>
      <c r="AH118" s="32">
        <f>AG118*100</f>
        <v>61.8</v>
      </c>
      <c r="AI118" s="31">
        <f>AF118-AG118</f>
        <v>0</v>
      </c>
    </row>
    <row r="119" spans="1:35" hidden="1" x14ac:dyDescent="0.25">
      <c r="A119" s="22" t="s">
        <v>145</v>
      </c>
      <c r="B119" s="23" t="s">
        <v>40</v>
      </c>
      <c r="C119" s="37"/>
      <c r="D119" s="25"/>
      <c r="E119" s="25"/>
      <c r="F119" s="25"/>
      <c r="G119" s="25"/>
      <c r="H119" s="34"/>
      <c r="I119" s="25"/>
      <c r="J119" s="25"/>
      <c r="K119" s="26">
        <v>0.61570000000000003</v>
      </c>
      <c r="L119" s="25"/>
      <c r="M119" s="25"/>
      <c r="N119" s="25"/>
      <c r="O119" s="25"/>
      <c r="P119" s="25"/>
      <c r="Q119" s="34"/>
      <c r="R119" s="25"/>
      <c r="S119" s="25"/>
      <c r="T119" s="25"/>
      <c r="U119" s="25"/>
      <c r="V119" s="25"/>
      <c r="W119" s="25"/>
      <c r="X119" s="71"/>
      <c r="Y119" s="95">
        <v>73</v>
      </c>
      <c r="Z119" s="78">
        <f>SUM(C119:X119)</f>
        <v>0.61570000000000003</v>
      </c>
      <c r="AA119" s="28">
        <f>Z119*100</f>
        <v>61.57</v>
      </c>
      <c r="AB119" s="28">
        <v>61.57</v>
      </c>
      <c r="AC119" s="29">
        <f>COUNT(C119:X119,#REF!)</f>
        <v>1</v>
      </c>
      <c r="AD119" s="27">
        <f>Z119/AC119</f>
        <v>0.61570000000000003</v>
      </c>
      <c r="AE119" s="30" t="s">
        <v>38</v>
      </c>
      <c r="AF119" s="27">
        <f>MAX(C119:X119)</f>
        <v>0.61570000000000003</v>
      </c>
      <c r="AG119" s="31">
        <f>MIN(C119:X119)</f>
        <v>0.61570000000000003</v>
      </c>
      <c r="AH119" s="32">
        <f>AG119*100</f>
        <v>61.57</v>
      </c>
      <c r="AI119" s="31">
        <f>AF119-AG119</f>
        <v>0</v>
      </c>
    </row>
    <row r="120" spans="1:35" x14ac:dyDescent="0.25">
      <c r="A120" s="12" t="s">
        <v>65</v>
      </c>
      <c r="B120" s="13" t="s">
        <v>37</v>
      </c>
      <c r="C120" s="37"/>
      <c r="D120" s="25"/>
      <c r="E120" s="25"/>
      <c r="F120" s="25"/>
      <c r="G120" s="26">
        <v>0.61129999999999995</v>
      </c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71"/>
      <c r="Y120" s="92">
        <v>45</v>
      </c>
      <c r="Z120" s="77">
        <f>SUM(C120:X120)</f>
        <v>0.61129999999999995</v>
      </c>
      <c r="AA120" s="17">
        <f>Z120*100</f>
        <v>61.129999999999995</v>
      </c>
      <c r="AB120" s="17">
        <v>61.129999999999995</v>
      </c>
      <c r="AC120" s="18">
        <f>COUNT(C120:X120,#REF!)</f>
        <v>1</v>
      </c>
      <c r="AD120" s="16">
        <f>Z120/AC120</f>
        <v>0.61129999999999995</v>
      </c>
      <c r="AE120" s="19" t="s">
        <v>38</v>
      </c>
      <c r="AF120" s="16">
        <f>MAX(C120:X120)</f>
        <v>0.61129999999999995</v>
      </c>
      <c r="AG120" s="20">
        <f>MIN(C120:X120)</f>
        <v>0.61129999999999995</v>
      </c>
      <c r="AH120" s="21">
        <f>AG120*100</f>
        <v>61.129999999999995</v>
      </c>
      <c r="AI120" s="20">
        <f>AF120-AG120</f>
        <v>0</v>
      </c>
    </row>
    <row r="121" spans="1:35" hidden="1" x14ac:dyDescent="0.25">
      <c r="A121" s="22" t="s">
        <v>54</v>
      </c>
      <c r="B121" s="23" t="s">
        <v>40</v>
      </c>
      <c r="C121" s="37"/>
      <c r="D121" s="25"/>
      <c r="E121" s="25"/>
      <c r="F121" s="25"/>
      <c r="G121" s="25"/>
      <c r="H121" s="25"/>
      <c r="I121" s="25"/>
      <c r="J121" s="25"/>
      <c r="K121" s="26">
        <v>0.60940000000000005</v>
      </c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71"/>
      <c r="Y121" s="95">
        <v>74</v>
      </c>
      <c r="Z121" s="78">
        <f>SUM(C121:X121)</f>
        <v>0.60940000000000005</v>
      </c>
      <c r="AA121" s="28">
        <f>Z121*100</f>
        <v>60.940000000000005</v>
      </c>
      <c r="AB121" s="28">
        <v>60.940000000000005</v>
      </c>
      <c r="AC121" s="29">
        <f>COUNT(C121:X121,#REF!)</f>
        <v>1</v>
      </c>
      <c r="AD121" s="27">
        <f>Z121/AC121</f>
        <v>0.60940000000000005</v>
      </c>
      <c r="AE121" s="30" t="s">
        <v>38</v>
      </c>
      <c r="AF121" s="27">
        <f>MAX(C121:X121)</f>
        <v>0.60940000000000005</v>
      </c>
      <c r="AG121" s="31">
        <f>MIN(C121:X121)</f>
        <v>0.60940000000000005</v>
      </c>
      <c r="AH121" s="32">
        <f>AG121*100</f>
        <v>60.940000000000005</v>
      </c>
      <c r="AI121" s="31">
        <f>AF121-AG121</f>
        <v>0</v>
      </c>
    </row>
    <row r="122" spans="1:35" x14ac:dyDescent="0.25">
      <c r="A122" s="12" t="s">
        <v>82</v>
      </c>
      <c r="B122" s="13" t="s">
        <v>37</v>
      </c>
      <c r="C122" s="37"/>
      <c r="D122" s="25"/>
      <c r="E122" s="25"/>
      <c r="F122" s="25"/>
      <c r="G122" s="25"/>
      <c r="H122" s="25"/>
      <c r="I122" s="25"/>
      <c r="J122" s="25"/>
      <c r="K122" s="26">
        <v>0.60829999999999995</v>
      </c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71"/>
      <c r="Y122" s="92">
        <v>46</v>
      </c>
      <c r="Z122" s="77">
        <f>SUM(C122:X122)</f>
        <v>0.60829999999999995</v>
      </c>
      <c r="AA122" s="17">
        <f>Z122*100</f>
        <v>60.83</v>
      </c>
      <c r="AB122" s="17">
        <v>60.83</v>
      </c>
      <c r="AC122" s="38">
        <f>COUNT(C122:X122,#REF!)</f>
        <v>1</v>
      </c>
      <c r="AD122" s="16">
        <f>Z122/AC122</f>
        <v>0.60829999999999995</v>
      </c>
      <c r="AE122" s="19" t="s">
        <v>38</v>
      </c>
      <c r="AF122" s="16">
        <f>MAX(C122:X122)</f>
        <v>0.60829999999999995</v>
      </c>
      <c r="AG122" s="20">
        <f>MIN(C122:X122)</f>
        <v>0.60829999999999995</v>
      </c>
      <c r="AH122" s="21">
        <f>AG122*100</f>
        <v>60.83</v>
      </c>
      <c r="AI122" s="20">
        <f>AF122-AG122</f>
        <v>0</v>
      </c>
    </row>
    <row r="123" spans="1:35" hidden="1" x14ac:dyDescent="0.25">
      <c r="A123" s="22" t="s">
        <v>158</v>
      </c>
      <c r="B123" s="23" t="s">
        <v>40</v>
      </c>
      <c r="C123" s="37"/>
      <c r="D123" s="25"/>
      <c r="E123" s="25"/>
      <c r="F123" s="26">
        <v>0.60550000000000004</v>
      </c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71"/>
      <c r="Y123" s="95">
        <v>75</v>
      </c>
      <c r="Z123" s="78">
        <f>SUM(C123:X123)</f>
        <v>0.60550000000000004</v>
      </c>
      <c r="AA123" s="28">
        <f>Z123*100</f>
        <v>60.550000000000004</v>
      </c>
      <c r="AB123" s="28">
        <v>60.550000000000004</v>
      </c>
      <c r="AC123" s="29">
        <f>COUNT(C123:X123,#REF!)</f>
        <v>1</v>
      </c>
      <c r="AD123" s="27">
        <f>Z123/AC123</f>
        <v>0.60550000000000004</v>
      </c>
      <c r="AE123" s="30" t="s">
        <v>38</v>
      </c>
      <c r="AF123" s="27">
        <f>MAX(C123:X123)</f>
        <v>0.60550000000000004</v>
      </c>
      <c r="AG123" s="31">
        <f>MIN(C123:X123)</f>
        <v>0.60550000000000004</v>
      </c>
      <c r="AH123" s="32">
        <f>AG123*100</f>
        <v>60.550000000000004</v>
      </c>
      <c r="AI123" s="31">
        <f>AF123-AG123</f>
        <v>0</v>
      </c>
    </row>
    <row r="124" spans="1:35" hidden="1" x14ac:dyDescent="0.25">
      <c r="A124" s="22" t="s">
        <v>123</v>
      </c>
      <c r="B124" s="23" t="s">
        <v>40</v>
      </c>
      <c r="C124" s="33"/>
      <c r="D124" s="34"/>
      <c r="E124" s="25"/>
      <c r="F124" s="25"/>
      <c r="G124" s="26">
        <v>0.60440000000000005</v>
      </c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71"/>
      <c r="Y124" s="95">
        <v>76</v>
      </c>
      <c r="Z124" s="78">
        <f>SUM(C124:X124)</f>
        <v>0.60440000000000005</v>
      </c>
      <c r="AA124" s="28">
        <f>Z124*100</f>
        <v>60.440000000000005</v>
      </c>
      <c r="AB124" s="28">
        <v>60.440000000000005</v>
      </c>
      <c r="AC124" s="29">
        <f>COUNT(C124:X124,#REF!)</f>
        <v>1</v>
      </c>
      <c r="AD124" s="27">
        <f>Z124/AC124</f>
        <v>0.60440000000000005</v>
      </c>
      <c r="AE124" s="30" t="s">
        <v>38</v>
      </c>
      <c r="AF124" s="27">
        <f>MAX(C124:X124)</f>
        <v>0.60440000000000005</v>
      </c>
      <c r="AG124" s="31">
        <f>MIN(C124:X124)</f>
        <v>0.60440000000000005</v>
      </c>
      <c r="AH124" s="32">
        <f>AG124*100</f>
        <v>60.440000000000005</v>
      </c>
      <c r="AI124" s="31">
        <f>AF124-AG124</f>
        <v>0</v>
      </c>
    </row>
    <row r="125" spans="1:35" x14ac:dyDescent="0.25">
      <c r="A125" s="12" t="s">
        <v>45</v>
      </c>
      <c r="B125" s="13" t="s">
        <v>37</v>
      </c>
      <c r="C125" s="37"/>
      <c r="D125" s="25"/>
      <c r="E125" s="25"/>
      <c r="F125" s="25"/>
      <c r="G125" s="26">
        <v>0.5948</v>
      </c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71"/>
      <c r="Y125" s="92">
        <v>47</v>
      </c>
      <c r="Z125" s="77">
        <f>SUM(C125:X125)</f>
        <v>0.5948</v>
      </c>
      <c r="AA125" s="17">
        <f>Z125*100</f>
        <v>59.48</v>
      </c>
      <c r="AB125" s="17">
        <v>59.48</v>
      </c>
      <c r="AC125" s="18">
        <f>COUNT(C125:X125,#REF!)</f>
        <v>1</v>
      </c>
      <c r="AD125" s="16">
        <f>Z125/AC125</f>
        <v>0.5948</v>
      </c>
      <c r="AE125" s="19" t="s">
        <v>38</v>
      </c>
      <c r="AF125" s="16">
        <f>MAX(C125:X125)</f>
        <v>0.5948</v>
      </c>
      <c r="AG125" s="20">
        <f>MIN(C125:X125)</f>
        <v>0.5948</v>
      </c>
      <c r="AH125" s="21">
        <f>AG125*100</f>
        <v>59.48</v>
      </c>
      <c r="AI125" s="20">
        <f>AF125-AG125</f>
        <v>0</v>
      </c>
    </row>
    <row r="126" spans="1:35" hidden="1" x14ac:dyDescent="0.25">
      <c r="A126" s="22" t="s">
        <v>67</v>
      </c>
      <c r="B126" s="23" t="s">
        <v>40</v>
      </c>
      <c r="C126" s="37"/>
      <c r="D126" s="25"/>
      <c r="E126" s="25"/>
      <c r="F126" s="25"/>
      <c r="G126" s="25"/>
      <c r="H126" s="25"/>
      <c r="I126" s="25"/>
      <c r="J126" s="25"/>
      <c r="K126" s="25"/>
      <c r="L126" s="35">
        <v>0.58499999999999996</v>
      </c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71"/>
      <c r="Y126" s="95">
        <v>77</v>
      </c>
      <c r="Z126" s="78">
        <f>SUM(C126:X126)</f>
        <v>0.58499999999999996</v>
      </c>
      <c r="AA126" s="28">
        <f>Z126*100</f>
        <v>58.5</v>
      </c>
      <c r="AB126" s="28">
        <v>58.5</v>
      </c>
      <c r="AC126" s="29">
        <f>COUNT(C126:X126,#REF!)</f>
        <v>1</v>
      </c>
      <c r="AD126" s="27">
        <f>Z126/AC126</f>
        <v>0.58499999999999996</v>
      </c>
      <c r="AE126" s="30" t="s">
        <v>38</v>
      </c>
      <c r="AF126" s="27">
        <f>MAX(C126:X126)</f>
        <v>0.58499999999999996</v>
      </c>
      <c r="AG126" s="31">
        <f>MIN(C126:X126)</f>
        <v>0.58499999999999996</v>
      </c>
      <c r="AH126" s="32">
        <f>AG126*100</f>
        <v>58.5</v>
      </c>
      <c r="AI126" s="31">
        <f>AF126-AG126</f>
        <v>0</v>
      </c>
    </row>
    <row r="127" spans="1:35" x14ac:dyDescent="0.25">
      <c r="A127" s="12" t="s">
        <v>59</v>
      </c>
      <c r="B127" s="13" t="s">
        <v>37</v>
      </c>
      <c r="C127" s="37"/>
      <c r="D127" s="25"/>
      <c r="E127" s="25"/>
      <c r="F127" s="25"/>
      <c r="G127" s="25"/>
      <c r="H127" s="25"/>
      <c r="I127" s="25"/>
      <c r="J127" s="25"/>
      <c r="K127" s="26">
        <v>0.57789999999999997</v>
      </c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71"/>
      <c r="Y127" s="92">
        <v>48</v>
      </c>
      <c r="Z127" s="77">
        <f>SUM(C127:X127)</f>
        <v>0.57789999999999997</v>
      </c>
      <c r="AA127" s="17">
        <f>Z127*100</f>
        <v>57.79</v>
      </c>
      <c r="AB127" s="17">
        <v>57.79</v>
      </c>
      <c r="AC127" s="38">
        <f>COUNT(C127:X127,#REF!)</f>
        <v>1</v>
      </c>
      <c r="AD127" s="16">
        <f>Z127/AC127</f>
        <v>0.57789999999999997</v>
      </c>
      <c r="AE127" s="19" t="s">
        <v>38</v>
      </c>
      <c r="AF127" s="16">
        <f>MAX(C127:X127)</f>
        <v>0.57789999999999997</v>
      </c>
      <c r="AG127" s="20">
        <f>MIN(C127:X127)</f>
        <v>0.57789999999999997</v>
      </c>
      <c r="AH127" s="21">
        <f>AG127*100</f>
        <v>57.79</v>
      </c>
      <c r="AI127" s="20">
        <f>AF127-AG127</f>
        <v>0</v>
      </c>
    </row>
    <row r="128" spans="1:35" x14ac:dyDescent="0.25">
      <c r="A128" s="12" t="s">
        <v>186</v>
      </c>
      <c r="B128" s="13" t="s">
        <v>37</v>
      </c>
      <c r="C128" s="37"/>
      <c r="D128" s="25"/>
      <c r="E128" s="25"/>
      <c r="F128" s="25"/>
      <c r="G128" s="25"/>
      <c r="H128" s="25"/>
      <c r="I128" s="25"/>
      <c r="J128" s="25"/>
      <c r="K128" s="26">
        <v>0.57709999999999995</v>
      </c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71"/>
      <c r="Y128" s="92">
        <v>49</v>
      </c>
      <c r="Z128" s="77">
        <f>SUM(C128:X128)</f>
        <v>0.57709999999999995</v>
      </c>
      <c r="AA128" s="17">
        <f>Z128*100</f>
        <v>57.709999999999994</v>
      </c>
      <c r="AB128" s="17">
        <v>57.709999999999994</v>
      </c>
      <c r="AC128" s="18">
        <f>COUNT(C128:X128,#REF!)</f>
        <v>1</v>
      </c>
      <c r="AD128" s="16">
        <f>Z128/AC128</f>
        <v>0.57709999999999995</v>
      </c>
      <c r="AE128" s="19" t="s">
        <v>38</v>
      </c>
      <c r="AF128" s="16">
        <f>MAX(C128:X128)</f>
        <v>0.57709999999999995</v>
      </c>
      <c r="AG128" s="20">
        <f>MIN(C128:X128)</f>
        <v>0.57709999999999995</v>
      </c>
      <c r="AH128" s="21">
        <f>AG128*100</f>
        <v>57.709999999999994</v>
      </c>
      <c r="AI128" s="20">
        <f>AF128-AG128</f>
        <v>0</v>
      </c>
    </row>
    <row r="129" spans="1:35" x14ac:dyDescent="0.25">
      <c r="A129" s="12" t="s">
        <v>101</v>
      </c>
      <c r="B129" s="13" t="s">
        <v>37</v>
      </c>
      <c r="C129" s="37"/>
      <c r="D129" s="25"/>
      <c r="E129" s="25"/>
      <c r="F129" s="34"/>
      <c r="G129" s="25"/>
      <c r="H129" s="34"/>
      <c r="I129" s="34"/>
      <c r="J129" s="25"/>
      <c r="K129" s="26">
        <v>0.56920000000000004</v>
      </c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71"/>
      <c r="Y129" s="92">
        <v>50</v>
      </c>
      <c r="Z129" s="77">
        <f>SUM(C129:X129)</f>
        <v>0.56920000000000004</v>
      </c>
      <c r="AA129" s="17">
        <f>Z129*100</f>
        <v>56.92</v>
      </c>
      <c r="AB129" s="17">
        <v>56.92</v>
      </c>
      <c r="AC129" s="38">
        <f>COUNT(C129:X129,#REF!)</f>
        <v>1</v>
      </c>
      <c r="AD129" s="16">
        <f>Z129/AC129</f>
        <v>0.56920000000000004</v>
      </c>
      <c r="AE129" s="19" t="s">
        <v>38</v>
      </c>
      <c r="AF129" s="16">
        <f>MAX(C129:X129)</f>
        <v>0.56920000000000004</v>
      </c>
      <c r="AG129" s="20">
        <f>MIN(C129:X129)</f>
        <v>0.56920000000000004</v>
      </c>
      <c r="AH129" s="21">
        <f>AG129*100</f>
        <v>56.92</v>
      </c>
      <c r="AI129" s="20">
        <f>AF129-AG129</f>
        <v>0</v>
      </c>
    </row>
    <row r="130" spans="1:35" x14ac:dyDescent="0.25">
      <c r="A130" s="12" t="s">
        <v>168</v>
      </c>
      <c r="B130" s="13" t="s">
        <v>37</v>
      </c>
      <c r="C130" s="37"/>
      <c r="D130" s="26"/>
      <c r="E130" s="25"/>
      <c r="F130" s="25"/>
      <c r="G130" s="34"/>
      <c r="H130" s="34"/>
      <c r="I130" s="34"/>
      <c r="J130" s="34"/>
      <c r="K130" s="25"/>
      <c r="L130" s="25"/>
      <c r="M130" s="35">
        <v>0.56610000000000005</v>
      </c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71"/>
      <c r="Y130" s="92">
        <v>51</v>
      </c>
      <c r="Z130" s="77">
        <f>SUM(C130:X130)</f>
        <v>0.56610000000000005</v>
      </c>
      <c r="AA130" s="17">
        <f>Z130*100</f>
        <v>56.610000000000007</v>
      </c>
      <c r="AB130" s="17">
        <v>56.610000000000007</v>
      </c>
      <c r="AC130" s="38">
        <f>COUNT(C130:X130,#REF!)</f>
        <v>1</v>
      </c>
      <c r="AD130" s="16">
        <f>Z130/AC130</f>
        <v>0.56610000000000005</v>
      </c>
      <c r="AE130" s="19" t="s">
        <v>38</v>
      </c>
      <c r="AF130" s="16">
        <f>MAX(C130:X130)</f>
        <v>0.56610000000000005</v>
      </c>
      <c r="AG130" s="20">
        <f>MIN(C130:X130)</f>
        <v>0.56610000000000005</v>
      </c>
      <c r="AH130" s="21">
        <f>AG130*100</f>
        <v>56.610000000000007</v>
      </c>
      <c r="AI130" s="20">
        <f>AF130-AG130</f>
        <v>0</v>
      </c>
    </row>
    <row r="131" spans="1:35" x14ac:dyDescent="0.25">
      <c r="A131" s="12" t="s">
        <v>161</v>
      </c>
      <c r="B131" s="13" t="s">
        <v>37</v>
      </c>
      <c r="C131" s="37"/>
      <c r="D131" s="25"/>
      <c r="E131" s="25"/>
      <c r="F131" s="26"/>
      <c r="G131" s="25"/>
      <c r="H131" s="34"/>
      <c r="I131" s="34"/>
      <c r="J131" s="25"/>
      <c r="K131" s="26">
        <v>0.55279999999999996</v>
      </c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71"/>
      <c r="Y131" s="92">
        <v>52</v>
      </c>
      <c r="Z131" s="77">
        <f>SUM(C131:X131)</f>
        <v>0.55279999999999996</v>
      </c>
      <c r="AA131" s="17">
        <f>Z131*100</f>
        <v>55.279999999999994</v>
      </c>
      <c r="AB131" s="17">
        <v>55.279999999999994</v>
      </c>
      <c r="AC131" s="38">
        <f>COUNT(C131:X131,#REF!)</f>
        <v>1</v>
      </c>
      <c r="AD131" s="16">
        <f>Z131/AC131</f>
        <v>0.55279999999999996</v>
      </c>
      <c r="AE131" s="19" t="s">
        <v>38</v>
      </c>
      <c r="AF131" s="16">
        <f>MAX(C131:X131)</f>
        <v>0.55279999999999996</v>
      </c>
      <c r="AG131" s="20">
        <f>MIN(C131:X131)</f>
        <v>0.55279999999999996</v>
      </c>
      <c r="AH131" s="21">
        <f>AG131*100</f>
        <v>55.279999999999994</v>
      </c>
      <c r="AI131" s="20">
        <f>AF131-AG131</f>
        <v>0</v>
      </c>
    </row>
    <row r="132" spans="1:35" hidden="1" x14ac:dyDescent="0.25">
      <c r="A132" s="22" t="s">
        <v>153</v>
      </c>
      <c r="B132" s="23" t="s">
        <v>40</v>
      </c>
      <c r="C132" s="54"/>
      <c r="D132" s="53"/>
      <c r="E132" s="53"/>
      <c r="F132" s="53"/>
      <c r="G132" s="53"/>
      <c r="H132" s="53"/>
      <c r="I132" s="53"/>
      <c r="J132" s="53"/>
      <c r="K132" s="53"/>
      <c r="L132" s="55"/>
      <c r="M132" s="53"/>
      <c r="N132" s="53"/>
      <c r="O132" s="53"/>
      <c r="P132" s="53"/>
      <c r="Q132" s="53"/>
      <c r="R132" s="56">
        <v>0.55030000000000001</v>
      </c>
      <c r="S132" s="53"/>
      <c r="T132" s="53"/>
      <c r="U132" s="53"/>
      <c r="V132" s="53"/>
      <c r="W132" s="53"/>
      <c r="X132" s="73"/>
      <c r="Y132" s="97">
        <v>78</v>
      </c>
      <c r="Z132" s="78">
        <f>SUM(C132:X132)</f>
        <v>0.55030000000000001</v>
      </c>
      <c r="AA132" s="28">
        <f>Z132*100</f>
        <v>55.03</v>
      </c>
      <c r="AB132" s="28">
        <v>55.03</v>
      </c>
      <c r="AC132" s="29">
        <f>COUNT(C132:X132,#REF!)</f>
        <v>1</v>
      </c>
      <c r="AD132" s="27">
        <f>Z132/AC132</f>
        <v>0.55030000000000001</v>
      </c>
      <c r="AE132" s="30" t="s">
        <v>38</v>
      </c>
      <c r="AF132" s="27">
        <f>MAX(C132:X132)</f>
        <v>0.55030000000000001</v>
      </c>
      <c r="AG132" s="31">
        <f>MIN(C132:X132)</f>
        <v>0.55030000000000001</v>
      </c>
      <c r="AH132" s="32">
        <f>AG132*100</f>
        <v>55.03</v>
      </c>
      <c r="AI132" s="31">
        <f>AF132-AG132</f>
        <v>0</v>
      </c>
    </row>
    <row r="133" spans="1:35" x14ac:dyDescent="0.25">
      <c r="A133" s="12" t="s">
        <v>81</v>
      </c>
      <c r="B133" s="13" t="s">
        <v>37</v>
      </c>
      <c r="C133" s="37"/>
      <c r="D133" s="25"/>
      <c r="E133" s="25"/>
      <c r="F133" s="34"/>
      <c r="G133" s="34"/>
      <c r="H133" s="34"/>
      <c r="I133" s="34"/>
      <c r="J133" s="25"/>
      <c r="K133" s="26">
        <v>0.54859999999999998</v>
      </c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71"/>
      <c r="Y133" s="92">
        <v>53</v>
      </c>
      <c r="Z133" s="77">
        <f>SUM(C133:X133)</f>
        <v>0.54859999999999998</v>
      </c>
      <c r="AA133" s="17">
        <f>Z133*100</f>
        <v>54.86</v>
      </c>
      <c r="AB133" s="17">
        <v>54.86</v>
      </c>
      <c r="AC133" s="38">
        <f>COUNT(C133:X133,#REF!)</f>
        <v>1</v>
      </c>
      <c r="AD133" s="16">
        <f>Z133/AC133</f>
        <v>0.54859999999999998</v>
      </c>
      <c r="AE133" s="19" t="s">
        <v>38</v>
      </c>
      <c r="AF133" s="16">
        <f>MAX(C133:X133)</f>
        <v>0.54859999999999998</v>
      </c>
      <c r="AG133" s="20">
        <f>MIN(C133:X133)</f>
        <v>0.54859999999999998</v>
      </c>
      <c r="AH133" s="21">
        <f>AG133*100</f>
        <v>54.86</v>
      </c>
      <c r="AI133" s="20">
        <f>AF133-AG133</f>
        <v>0</v>
      </c>
    </row>
    <row r="134" spans="1:35" hidden="1" x14ac:dyDescent="0.25">
      <c r="A134" s="22" t="s">
        <v>137</v>
      </c>
      <c r="B134" s="23" t="s">
        <v>40</v>
      </c>
      <c r="C134" s="24"/>
      <c r="D134" s="25"/>
      <c r="E134" s="25"/>
      <c r="F134" s="25"/>
      <c r="G134" s="25"/>
      <c r="H134" s="25"/>
      <c r="I134" s="25"/>
      <c r="J134" s="25"/>
      <c r="K134" s="34"/>
      <c r="L134" s="25"/>
      <c r="M134" s="25"/>
      <c r="N134" s="25"/>
      <c r="O134" s="34"/>
      <c r="P134" s="26">
        <v>0.54339999999999999</v>
      </c>
      <c r="Q134" s="25"/>
      <c r="R134" s="25"/>
      <c r="S134" s="25"/>
      <c r="T134" s="25"/>
      <c r="U134" s="25"/>
      <c r="V134" s="25"/>
      <c r="W134" s="25"/>
      <c r="X134" s="71"/>
      <c r="Y134" s="95">
        <v>79</v>
      </c>
      <c r="Z134" s="78">
        <f>SUM(C134:X134)</f>
        <v>0.54339999999999999</v>
      </c>
      <c r="AA134" s="28">
        <f>Z134*100</f>
        <v>54.339999999999996</v>
      </c>
      <c r="AB134" s="28">
        <v>54.339999999999996</v>
      </c>
      <c r="AC134" s="29">
        <f>COUNT(C134:X134,#REF!)</f>
        <v>1</v>
      </c>
      <c r="AD134" s="27">
        <f>Z134/AC134</f>
        <v>0.54339999999999999</v>
      </c>
      <c r="AE134" s="30" t="s">
        <v>38</v>
      </c>
      <c r="AF134" s="27">
        <f>MAX(C134:X134)</f>
        <v>0.54339999999999999</v>
      </c>
      <c r="AG134" s="31">
        <f>MIN(C134:X134)</f>
        <v>0.54339999999999999</v>
      </c>
      <c r="AH134" s="32">
        <f>AG134*100</f>
        <v>54.339999999999996</v>
      </c>
      <c r="AI134" s="31">
        <f>AF134-AG134</f>
        <v>0</v>
      </c>
    </row>
    <row r="135" spans="1:35" x14ac:dyDescent="0.25">
      <c r="A135" s="12" t="s">
        <v>182</v>
      </c>
      <c r="B135" s="13" t="s">
        <v>37</v>
      </c>
      <c r="C135" s="37"/>
      <c r="D135" s="25"/>
      <c r="E135" s="25"/>
      <c r="F135" s="25"/>
      <c r="G135" s="26">
        <v>0.53500000000000003</v>
      </c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71"/>
      <c r="Y135" s="92">
        <v>54</v>
      </c>
      <c r="Z135" s="77">
        <f>SUM(C135:X135)</f>
        <v>0.53500000000000003</v>
      </c>
      <c r="AA135" s="17">
        <f>Z135*100</f>
        <v>53.5</v>
      </c>
      <c r="AB135" s="17">
        <v>53.5</v>
      </c>
      <c r="AC135" s="18">
        <f>COUNT(C135:X135,#REF!)</f>
        <v>1</v>
      </c>
      <c r="AD135" s="16">
        <f>Z135/AC135</f>
        <v>0.53500000000000003</v>
      </c>
      <c r="AE135" s="19" t="s">
        <v>38</v>
      </c>
      <c r="AF135" s="16">
        <f>MAX(C135:X135)</f>
        <v>0.53500000000000003</v>
      </c>
      <c r="AG135" s="20">
        <f>MIN(C135:X135)</f>
        <v>0.53500000000000003</v>
      </c>
      <c r="AH135" s="21">
        <f>AG135*100</f>
        <v>53.5</v>
      </c>
      <c r="AI135" s="20">
        <f>AF135-AG135</f>
        <v>0</v>
      </c>
    </row>
    <row r="136" spans="1:35" hidden="1" x14ac:dyDescent="0.25">
      <c r="A136" s="22" t="s">
        <v>124</v>
      </c>
      <c r="B136" s="23" t="s">
        <v>40</v>
      </c>
      <c r="C136" s="37"/>
      <c r="D136" s="25"/>
      <c r="E136" s="25"/>
      <c r="F136" s="25"/>
      <c r="G136" s="25"/>
      <c r="H136" s="25"/>
      <c r="I136" s="26">
        <v>0.53369999999999995</v>
      </c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71"/>
      <c r="Y136" s="95">
        <v>80</v>
      </c>
      <c r="Z136" s="78">
        <f>SUM(C136:X136)</f>
        <v>0.53369999999999995</v>
      </c>
      <c r="AA136" s="28">
        <f>Z136*100</f>
        <v>53.37</v>
      </c>
      <c r="AB136" s="28">
        <v>53.37</v>
      </c>
      <c r="AC136" s="29">
        <f>COUNT(C136:X136,#REF!)</f>
        <v>1</v>
      </c>
      <c r="AD136" s="27">
        <f>Z136/AC136</f>
        <v>0.53369999999999995</v>
      </c>
      <c r="AE136" s="30" t="s">
        <v>38</v>
      </c>
      <c r="AF136" s="27">
        <f>MAX(C136:X136)</f>
        <v>0.53369999999999995</v>
      </c>
      <c r="AG136" s="31">
        <f>MIN(C136:X136)</f>
        <v>0.53369999999999995</v>
      </c>
      <c r="AH136" s="32">
        <f>AG136*100</f>
        <v>53.37</v>
      </c>
      <c r="AI136" s="31">
        <f>AF136-AG136</f>
        <v>0</v>
      </c>
    </row>
    <row r="137" spans="1:35" hidden="1" x14ac:dyDescent="0.25">
      <c r="A137" s="22" t="s">
        <v>102</v>
      </c>
      <c r="B137" s="23" t="s">
        <v>40</v>
      </c>
      <c r="C137" s="37"/>
      <c r="D137" s="25"/>
      <c r="E137" s="25"/>
      <c r="F137" s="26">
        <v>0.53359999999999996</v>
      </c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71"/>
      <c r="Y137" s="95">
        <v>81</v>
      </c>
      <c r="Z137" s="78">
        <f>SUM(C137:X137)</f>
        <v>0.53359999999999996</v>
      </c>
      <c r="AA137" s="28">
        <f>Z137*100</f>
        <v>53.36</v>
      </c>
      <c r="AB137" s="28">
        <v>53.36</v>
      </c>
      <c r="AC137" s="29">
        <f>COUNT(C137:X137,#REF!)</f>
        <v>1</v>
      </c>
      <c r="AD137" s="27">
        <f>Z137/AC137</f>
        <v>0.53359999999999996</v>
      </c>
      <c r="AE137" s="30" t="s">
        <v>38</v>
      </c>
      <c r="AF137" s="27">
        <f>MAX(C137:X137)</f>
        <v>0.53359999999999996</v>
      </c>
      <c r="AG137" s="31">
        <f>MIN(C137:X137)</f>
        <v>0.53359999999999996</v>
      </c>
      <c r="AH137" s="32">
        <f>AG137*100</f>
        <v>53.36</v>
      </c>
      <c r="AI137" s="31">
        <f>AF137-AG137</f>
        <v>0</v>
      </c>
    </row>
    <row r="138" spans="1:35" x14ac:dyDescent="0.25">
      <c r="A138" s="12" t="s">
        <v>94</v>
      </c>
      <c r="B138" s="13" t="s">
        <v>37</v>
      </c>
      <c r="C138" s="37"/>
      <c r="D138" s="25"/>
      <c r="E138" s="25"/>
      <c r="F138" s="26">
        <v>0.51990000000000003</v>
      </c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71"/>
      <c r="Y138" s="92">
        <v>55</v>
      </c>
      <c r="Z138" s="77">
        <f>SUM(C138:X138)</f>
        <v>0.51990000000000003</v>
      </c>
      <c r="AA138" s="17">
        <f>Z138*100</f>
        <v>51.99</v>
      </c>
      <c r="AB138" s="17">
        <v>51.99</v>
      </c>
      <c r="AC138" s="18">
        <f>COUNT(C138:X138,#REF!)</f>
        <v>1</v>
      </c>
      <c r="AD138" s="16">
        <f>Z138/AC138</f>
        <v>0.51990000000000003</v>
      </c>
      <c r="AE138" s="19" t="s">
        <v>38</v>
      </c>
      <c r="AF138" s="16">
        <f>MAX(C138:X138)</f>
        <v>0.51990000000000003</v>
      </c>
      <c r="AG138" s="20">
        <f>MIN(C138:X138)</f>
        <v>0.51990000000000003</v>
      </c>
      <c r="AH138" s="21">
        <f>AG138*100</f>
        <v>51.99</v>
      </c>
      <c r="AI138" s="20">
        <f>AF138-AG138</f>
        <v>0</v>
      </c>
    </row>
    <row r="139" spans="1:35" hidden="1" x14ac:dyDescent="0.25">
      <c r="A139" s="22" t="s">
        <v>78</v>
      </c>
      <c r="B139" s="23" t="s">
        <v>40</v>
      </c>
      <c r="C139" s="37"/>
      <c r="D139" s="25"/>
      <c r="E139" s="25"/>
      <c r="F139" s="25"/>
      <c r="G139" s="25"/>
      <c r="H139" s="34"/>
      <c r="I139" s="25"/>
      <c r="J139" s="25"/>
      <c r="K139" s="26">
        <v>0.5111</v>
      </c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71"/>
      <c r="Y139" s="95">
        <v>82</v>
      </c>
      <c r="Z139" s="78">
        <f>SUM(C139:X139)</f>
        <v>0.5111</v>
      </c>
      <c r="AA139" s="28">
        <f>Z139*100</f>
        <v>51.11</v>
      </c>
      <c r="AB139" s="28">
        <v>51.11</v>
      </c>
      <c r="AC139" s="29">
        <f>COUNT(C139:X139,#REF!)</f>
        <v>1</v>
      </c>
      <c r="AD139" s="27">
        <f>Z139/AC139</f>
        <v>0.5111</v>
      </c>
      <c r="AE139" s="30" t="s">
        <v>38</v>
      </c>
      <c r="AF139" s="27">
        <f>MAX(C139:X139)</f>
        <v>0.5111</v>
      </c>
      <c r="AG139" s="31">
        <f>MIN(C139:X139)</f>
        <v>0.5111</v>
      </c>
      <c r="AH139" s="32">
        <f>AG139*100</f>
        <v>51.11</v>
      </c>
      <c r="AI139" s="31">
        <f>AF139-AG139</f>
        <v>0</v>
      </c>
    </row>
    <row r="140" spans="1:35" hidden="1" x14ac:dyDescent="0.25">
      <c r="A140" s="22" t="s">
        <v>133</v>
      </c>
      <c r="B140" s="23" t="s">
        <v>40</v>
      </c>
      <c r="C140" s="37"/>
      <c r="D140" s="25"/>
      <c r="E140" s="25"/>
      <c r="F140" s="25"/>
      <c r="G140" s="25"/>
      <c r="H140" s="34"/>
      <c r="I140" s="25"/>
      <c r="J140" s="25"/>
      <c r="K140" s="26">
        <v>0.50960000000000005</v>
      </c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71"/>
      <c r="Y140" s="95">
        <v>83</v>
      </c>
      <c r="Z140" s="78">
        <f>SUM(C140:X140)</f>
        <v>0.50960000000000005</v>
      </c>
      <c r="AA140" s="28">
        <f>Z140*100</f>
        <v>50.960000000000008</v>
      </c>
      <c r="AB140" s="28">
        <v>50.960000000000008</v>
      </c>
      <c r="AC140" s="29">
        <f>COUNT(C140:X140,#REF!)</f>
        <v>1</v>
      </c>
      <c r="AD140" s="27">
        <f>Z140/AC140</f>
        <v>0.50960000000000005</v>
      </c>
      <c r="AE140" s="30" t="s">
        <v>38</v>
      </c>
      <c r="AF140" s="27">
        <f>MAX(C140:X140)</f>
        <v>0.50960000000000005</v>
      </c>
      <c r="AG140" s="31">
        <f>MIN(C140:X140)</f>
        <v>0.50960000000000005</v>
      </c>
      <c r="AH140" s="32">
        <f>AG140*100</f>
        <v>50.960000000000008</v>
      </c>
      <c r="AI140" s="31">
        <f>AF140-AG140</f>
        <v>0</v>
      </c>
    </row>
    <row r="141" spans="1:35" x14ac:dyDescent="0.25">
      <c r="A141" s="12" t="s">
        <v>120</v>
      </c>
      <c r="B141" s="13" t="s">
        <v>37</v>
      </c>
      <c r="C141" s="37"/>
      <c r="D141" s="25"/>
      <c r="E141" s="25"/>
      <c r="F141" s="26"/>
      <c r="G141" s="25"/>
      <c r="H141" s="34"/>
      <c r="I141" s="34"/>
      <c r="J141" s="25"/>
      <c r="K141" s="26">
        <v>0.50690000000000002</v>
      </c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71"/>
      <c r="Y141" s="92">
        <v>56</v>
      </c>
      <c r="Z141" s="77">
        <f>SUM(C141:X141)</f>
        <v>0.50690000000000002</v>
      </c>
      <c r="AA141" s="17">
        <f>Z141*100</f>
        <v>50.690000000000005</v>
      </c>
      <c r="AB141" s="17">
        <v>50.690000000000005</v>
      </c>
      <c r="AC141" s="38">
        <f>COUNT(C141:X141,#REF!)</f>
        <v>1</v>
      </c>
      <c r="AD141" s="16">
        <f>Z141/AC141</f>
        <v>0.50690000000000002</v>
      </c>
      <c r="AE141" s="19" t="s">
        <v>38</v>
      </c>
      <c r="AF141" s="16">
        <f>MAX(C141:X141)</f>
        <v>0.50690000000000002</v>
      </c>
      <c r="AG141" s="20">
        <f>MIN(C141:X141)</f>
        <v>0.50690000000000002</v>
      </c>
      <c r="AH141" s="21">
        <f>AG141*100</f>
        <v>50.690000000000005</v>
      </c>
      <c r="AI141" s="20">
        <f>AF141-AG141</f>
        <v>0</v>
      </c>
    </row>
    <row r="142" spans="1:35" x14ac:dyDescent="0.25">
      <c r="A142" s="12" t="s">
        <v>118</v>
      </c>
      <c r="B142" s="13" t="s">
        <v>37</v>
      </c>
      <c r="C142" s="37"/>
      <c r="D142" s="25"/>
      <c r="E142" s="25"/>
      <c r="F142" s="26">
        <v>0.50570000000000004</v>
      </c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71"/>
      <c r="Y142" s="92">
        <v>57</v>
      </c>
      <c r="Z142" s="77">
        <f>SUM(C142:X142)</f>
        <v>0.50570000000000004</v>
      </c>
      <c r="AA142" s="17">
        <f>Z142*100</f>
        <v>50.570000000000007</v>
      </c>
      <c r="AB142" s="17">
        <v>50.570000000000007</v>
      </c>
      <c r="AC142" s="38">
        <f>COUNT(C142:X142,#REF!)</f>
        <v>1</v>
      </c>
      <c r="AD142" s="16">
        <f>Z142/AC142</f>
        <v>0.50570000000000004</v>
      </c>
      <c r="AE142" s="19" t="s">
        <v>38</v>
      </c>
      <c r="AF142" s="16">
        <f>MAX(C142:X142)</f>
        <v>0.50570000000000004</v>
      </c>
      <c r="AG142" s="20">
        <f>MIN(C142:X142)</f>
        <v>0.50570000000000004</v>
      </c>
      <c r="AH142" s="21">
        <f>AG142*100</f>
        <v>50.570000000000007</v>
      </c>
      <c r="AI142" s="20">
        <f>AF142-AG142</f>
        <v>0</v>
      </c>
    </row>
    <row r="143" spans="1:35" x14ac:dyDescent="0.25">
      <c r="A143" s="12" t="s">
        <v>72</v>
      </c>
      <c r="B143" s="13" t="s">
        <v>37</v>
      </c>
      <c r="C143" s="37"/>
      <c r="D143" s="25"/>
      <c r="E143" s="25"/>
      <c r="F143" s="25"/>
      <c r="G143" s="25"/>
      <c r="H143" s="25"/>
      <c r="I143" s="25"/>
      <c r="J143" s="25"/>
      <c r="K143" s="25"/>
      <c r="L143" s="35">
        <v>0.497</v>
      </c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71"/>
      <c r="Y143" s="92">
        <v>58</v>
      </c>
      <c r="Z143" s="77">
        <f>SUM(C143:X143)</f>
        <v>0.497</v>
      </c>
      <c r="AA143" s="17">
        <f>Z143*100</f>
        <v>49.7</v>
      </c>
      <c r="AB143" s="17">
        <v>49.7</v>
      </c>
      <c r="AC143" s="38">
        <f>COUNT(C143:X143,#REF!)</f>
        <v>1</v>
      </c>
      <c r="AD143" s="16">
        <f>Z143/AC143</f>
        <v>0.497</v>
      </c>
      <c r="AE143" s="19" t="s">
        <v>38</v>
      </c>
      <c r="AF143" s="16">
        <f>MAX(C143:X143)</f>
        <v>0.497</v>
      </c>
      <c r="AG143" s="20">
        <f>MIN(C143:X143)</f>
        <v>0.497</v>
      </c>
      <c r="AH143" s="21">
        <f>AG143*100</f>
        <v>49.7</v>
      </c>
      <c r="AI143" s="20">
        <f>AF143-AG143</f>
        <v>0</v>
      </c>
    </row>
    <row r="144" spans="1:35" x14ac:dyDescent="0.25">
      <c r="A144" s="12" t="s">
        <v>44</v>
      </c>
      <c r="B144" s="13" t="s">
        <v>37</v>
      </c>
      <c r="C144" s="37"/>
      <c r="D144" s="25"/>
      <c r="E144" s="25"/>
      <c r="F144" s="26">
        <v>0.49120000000000003</v>
      </c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71"/>
      <c r="Y144" s="92">
        <v>59</v>
      </c>
      <c r="Z144" s="77">
        <f>SUM(C144:X144)</f>
        <v>0.49120000000000003</v>
      </c>
      <c r="AA144" s="17">
        <f>Z144*100</f>
        <v>49.120000000000005</v>
      </c>
      <c r="AB144" s="17">
        <v>49.120000000000005</v>
      </c>
      <c r="AC144" s="18">
        <f>COUNT(C144:X144,#REF!)</f>
        <v>1</v>
      </c>
      <c r="AD144" s="16">
        <f>Z144/AC144</f>
        <v>0.49120000000000003</v>
      </c>
      <c r="AE144" s="19" t="s">
        <v>38</v>
      </c>
      <c r="AF144" s="16">
        <f>MAX(C144:X144)</f>
        <v>0.49120000000000003</v>
      </c>
      <c r="AG144" s="20">
        <f>MIN(C144:X144)</f>
        <v>0.49120000000000003</v>
      </c>
      <c r="AH144" s="21">
        <f>AG144*100</f>
        <v>49.120000000000005</v>
      </c>
      <c r="AI144" s="20">
        <f>AF144-AG144</f>
        <v>0</v>
      </c>
    </row>
    <row r="145" spans="1:35" x14ac:dyDescent="0.25">
      <c r="A145" s="12" t="s">
        <v>184</v>
      </c>
      <c r="B145" s="13" t="s">
        <v>37</v>
      </c>
      <c r="C145" s="37"/>
      <c r="D145" s="25"/>
      <c r="E145" s="25"/>
      <c r="F145" s="26">
        <v>0.48980000000000001</v>
      </c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71"/>
      <c r="Y145" s="92">
        <v>60</v>
      </c>
      <c r="Z145" s="77">
        <f>SUM(C145:X145)</f>
        <v>0.48980000000000001</v>
      </c>
      <c r="AA145" s="17">
        <f>Z145*100</f>
        <v>48.980000000000004</v>
      </c>
      <c r="AB145" s="17">
        <v>48.980000000000004</v>
      </c>
      <c r="AC145" s="38">
        <f>COUNT(C145:X145,#REF!)</f>
        <v>1</v>
      </c>
      <c r="AD145" s="16">
        <f>Z145/AC145</f>
        <v>0.48980000000000001</v>
      </c>
      <c r="AE145" s="19" t="s">
        <v>38</v>
      </c>
      <c r="AF145" s="16">
        <f>MAX(C145:X145)</f>
        <v>0.48980000000000001</v>
      </c>
      <c r="AG145" s="20">
        <f>MIN(C145:X145)</f>
        <v>0.48980000000000001</v>
      </c>
      <c r="AH145" s="21">
        <f>AG145*100</f>
        <v>48.980000000000004</v>
      </c>
      <c r="AI145" s="20">
        <f>AF145-AG145</f>
        <v>0</v>
      </c>
    </row>
    <row r="146" spans="1:35" x14ac:dyDescent="0.25">
      <c r="A146" s="44" t="s">
        <v>84</v>
      </c>
      <c r="B146" s="45" t="s">
        <v>37</v>
      </c>
      <c r="C146" s="37"/>
      <c r="D146" s="25"/>
      <c r="E146" s="25"/>
      <c r="F146" s="25"/>
      <c r="G146" s="26">
        <v>0.48060000000000003</v>
      </c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71"/>
      <c r="Y146" s="92">
        <v>61</v>
      </c>
      <c r="Z146" s="77">
        <f>SUM(C146:X146)</f>
        <v>0.48060000000000003</v>
      </c>
      <c r="AA146" s="17">
        <f>Z146*100</f>
        <v>48.06</v>
      </c>
      <c r="AB146" s="17">
        <v>48.06</v>
      </c>
      <c r="AC146" s="38">
        <f>COUNT(C146:X146,#REF!)</f>
        <v>1</v>
      </c>
      <c r="AD146" s="16">
        <f>Z146/AC146</f>
        <v>0.48060000000000003</v>
      </c>
      <c r="AE146" s="19" t="s">
        <v>38</v>
      </c>
      <c r="AF146" s="16">
        <f>MAX(C146:X146)</f>
        <v>0.48060000000000003</v>
      </c>
      <c r="AG146" s="20">
        <f>MIN(C146:X146)</f>
        <v>0.48060000000000003</v>
      </c>
      <c r="AH146" s="21">
        <f>AG146*100</f>
        <v>48.06</v>
      </c>
      <c r="AI146" s="20">
        <f>AF146-AG146</f>
        <v>0</v>
      </c>
    </row>
    <row r="147" spans="1:35" x14ac:dyDescent="0.25">
      <c r="A147" s="12" t="s">
        <v>41</v>
      </c>
      <c r="B147" s="13" t="s">
        <v>37</v>
      </c>
      <c r="C147" s="33"/>
      <c r="D147" s="34"/>
      <c r="E147" s="34"/>
      <c r="F147" s="34"/>
      <c r="G147" s="34"/>
      <c r="H147" s="34"/>
      <c r="I147" s="26">
        <v>0.47520000000000001</v>
      </c>
      <c r="J147" s="34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53"/>
      <c r="W147" s="25"/>
      <c r="X147" s="71"/>
      <c r="Y147" s="92">
        <v>62</v>
      </c>
      <c r="Z147" s="77">
        <f>SUM(C147:X147)</f>
        <v>0.47520000000000001</v>
      </c>
      <c r="AA147" s="17">
        <f>Z147*100</f>
        <v>47.52</v>
      </c>
      <c r="AB147" s="17">
        <v>47.52</v>
      </c>
      <c r="AC147" s="18">
        <f>COUNT(C147:X147,#REF!)</f>
        <v>1</v>
      </c>
      <c r="AD147" s="16">
        <f>Z147/AC147</f>
        <v>0.47520000000000001</v>
      </c>
      <c r="AE147" s="19" t="s">
        <v>38</v>
      </c>
      <c r="AF147" s="16">
        <f>MAX(C147:X147)</f>
        <v>0.47520000000000001</v>
      </c>
      <c r="AG147" s="20">
        <f>MIN(C147:X147)</f>
        <v>0.47520000000000001</v>
      </c>
      <c r="AH147" s="21">
        <f>AG147*100</f>
        <v>47.52</v>
      </c>
      <c r="AI147" s="20">
        <f>AF147-AG147</f>
        <v>0</v>
      </c>
    </row>
    <row r="148" spans="1:35" x14ac:dyDescent="0.25">
      <c r="A148" s="12" t="s">
        <v>89</v>
      </c>
      <c r="B148" s="13" t="s">
        <v>37</v>
      </c>
      <c r="C148" s="37"/>
      <c r="D148" s="25"/>
      <c r="E148" s="25"/>
      <c r="F148" s="34"/>
      <c r="G148" s="25"/>
      <c r="H148" s="34"/>
      <c r="I148" s="34"/>
      <c r="J148" s="25"/>
      <c r="K148" s="26">
        <v>0.4738</v>
      </c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71"/>
      <c r="Y148" s="92">
        <v>63</v>
      </c>
      <c r="Z148" s="77">
        <f>SUM(C148:X148)</f>
        <v>0.4738</v>
      </c>
      <c r="AA148" s="17">
        <f>Z148*100</f>
        <v>47.38</v>
      </c>
      <c r="AB148" s="17">
        <v>47.38</v>
      </c>
      <c r="AC148" s="38">
        <f>COUNT(C148:X148,#REF!)</f>
        <v>1</v>
      </c>
      <c r="AD148" s="16">
        <f>Z148/AC148</f>
        <v>0.4738</v>
      </c>
      <c r="AE148" s="19" t="s">
        <v>38</v>
      </c>
      <c r="AF148" s="16">
        <f>MAX(C148:X148)</f>
        <v>0.4738</v>
      </c>
      <c r="AG148" s="20">
        <f>MIN(C148:X148)</f>
        <v>0.4738</v>
      </c>
      <c r="AH148" s="21">
        <f>AG148*100</f>
        <v>47.38</v>
      </c>
      <c r="AI148" s="20">
        <f>AF148-AG148</f>
        <v>0</v>
      </c>
    </row>
    <row r="149" spans="1:35" x14ac:dyDescent="0.25">
      <c r="A149" s="12" t="s">
        <v>70</v>
      </c>
      <c r="B149" s="13" t="s">
        <v>37</v>
      </c>
      <c r="C149" s="37"/>
      <c r="D149" s="25"/>
      <c r="E149" s="25"/>
      <c r="F149" s="25"/>
      <c r="G149" s="25"/>
      <c r="H149" s="25"/>
      <c r="I149" s="25"/>
      <c r="J149" s="25"/>
      <c r="K149" s="26">
        <v>0.4723</v>
      </c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71"/>
      <c r="Y149" s="92">
        <v>64</v>
      </c>
      <c r="Z149" s="77">
        <f>SUM(C149:X149)</f>
        <v>0.4723</v>
      </c>
      <c r="AA149" s="17">
        <f>Z149*100</f>
        <v>47.23</v>
      </c>
      <c r="AB149" s="17">
        <v>47.23</v>
      </c>
      <c r="AC149" s="38">
        <f>COUNT(C149:X149,#REF!)</f>
        <v>1</v>
      </c>
      <c r="AD149" s="16">
        <f>Z149/AC149</f>
        <v>0.4723</v>
      </c>
      <c r="AE149" s="19" t="s">
        <v>38</v>
      </c>
      <c r="AF149" s="16">
        <f>MAX(C149:X149)</f>
        <v>0.4723</v>
      </c>
      <c r="AG149" s="20">
        <f>MIN(C149:X149)</f>
        <v>0.4723</v>
      </c>
      <c r="AH149" s="21">
        <f>AG149*100</f>
        <v>47.23</v>
      </c>
      <c r="AI149" s="20">
        <f>AF149-AG149</f>
        <v>0</v>
      </c>
    </row>
    <row r="150" spans="1:35" x14ac:dyDescent="0.25">
      <c r="A150" s="12" t="s">
        <v>66</v>
      </c>
      <c r="B150" s="13" t="s">
        <v>37</v>
      </c>
      <c r="C150" s="37"/>
      <c r="D150" s="25"/>
      <c r="E150" s="25"/>
      <c r="F150" s="34"/>
      <c r="G150" s="25"/>
      <c r="H150" s="34"/>
      <c r="I150" s="34"/>
      <c r="J150" s="25"/>
      <c r="K150" s="26">
        <v>0.4662</v>
      </c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71"/>
      <c r="Y150" s="92">
        <v>65</v>
      </c>
      <c r="Z150" s="77">
        <f>SUM(C150:X150)</f>
        <v>0.4662</v>
      </c>
      <c r="AA150" s="17">
        <f>Z150*100</f>
        <v>46.62</v>
      </c>
      <c r="AB150" s="17">
        <v>46.62</v>
      </c>
      <c r="AC150" s="38">
        <f>COUNT(C150:X150,#REF!)</f>
        <v>1</v>
      </c>
      <c r="AD150" s="16">
        <f>Z150/AC150</f>
        <v>0.4662</v>
      </c>
      <c r="AE150" s="19" t="s">
        <v>38</v>
      </c>
      <c r="AF150" s="16">
        <f>MAX(C150:X150)</f>
        <v>0.4662</v>
      </c>
      <c r="AG150" s="20">
        <f>MIN(C150:X150)</f>
        <v>0.4662</v>
      </c>
      <c r="AH150" s="21">
        <f>AG150*100</f>
        <v>46.62</v>
      </c>
      <c r="AI150" s="20">
        <f>AF150-AG150</f>
        <v>0</v>
      </c>
    </row>
    <row r="151" spans="1:35" x14ac:dyDescent="0.25">
      <c r="A151" s="12" t="s">
        <v>119</v>
      </c>
      <c r="B151" s="82" t="s">
        <v>37</v>
      </c>
      <c r="C151" s="37"/>
      <c r="D151" s="25"/>
      <c r="E151" s="25"/>
      <c r="F151" s="25"/>
      <c r="G151" s="26">
        <v>0.45689999999999997</v>
      </c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71"/>
      <c r="Y151" s="92">
        <v>66</v>
      </c>
      <c r="Z151" s="63">
        <f>SUM(C151:X151)</f>
        <v>0.45689999999999997</v>
      </c>
      <c r="AA151" s="90">
        <f>Z151*100</f>
        <v>45.69</v>
      </c>
      <c r="AB151" s="17">
        <v>45.69</v>
      </c>
      <c r="AC151" s="91">
        <f>COUNT(C151:X151,#REF!)</f>
        <v>1</v>
      </c>
      <c r="AD151" s="63">
        <f>Z151/AC151</f>
        <v>0.45689999999999997</v>
      </c>
      <c r="AE151" s="19" t="s">
        <v>38</v>
      </c>
      <c r="AF151" s="63">
        <f>MAX(C151:X151)</f>
        <v>0.45689999999999997</v>
      </c>
      <c r="AG151" s="64">
        <f>MIN(C151:X151)</f>
        <v>0.45689999999999997</v>
      </c>
      <c r="AH151" s="51">
        <f>AG151*100</f>
        <v>45.69</v>
      </c>
      <c r="AI151" s="64">
        <f>AF151-AG151</f>
        <v>0</v>
      </c>
    </row>
    <row r="152" spans="1:35" hidden="1" x14ac:dyDescent="0.25">
      <c r="A152" s="22" t="s">
        <v>93</v>
      </c>
      <c r="B152" s="23" t="s">
        <v>40</v>
      </c>
      <c r="C152" s="37"/>
      <c r="D152" s="25"/>
      <c r="E152" s="25"/>
      <c r="F152" s="25"/>
      <c r="G152" s="25"/>
      <c r="H152" s="34"/>
      <c r="I152" s="25"/>
      <c r="J152" s="25"/>
      <c r="K152" s="26">
        <v>0.45390000000000003</v>
      </c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71"/>
      <c r="Y152" s="95">
        <v>84</v>
      </c>
      <c r="Z152" s="78">
        <f>SUM(C152:X152)</f>
        <v>0.45390000000000003</v>
      </c>
      <c r="AA152" s="28">
        <f>Z152*100</f>
        <v>45.39</v>
      </c>
      <c r="AB152" s="28">
        <v>45.39</v>
      </c>
      <c r="AC152" s="29">
        <f>COUNT(C152:X152,#REF!)</f>
        <v>1</v>
      </c>
      <c r="AD152" s="27">
        <f>Z152/AC152</f>
        <v>0.45390000000000003</v>
      </c>
      <c r="AE152" s="30" t="s">
        <v>38</v>
      </c>
      <c r="AF152" s="27">
        <f>MAX(C152:X152)</f>
        <v>0.45390000000000003</v>
      </c>
      <c r="AG152" s="31">
        <f>MIN(C152:X152)</f>
        <v>0.45390000000000003</v>
      </c>
      <c r="AH152" s="32">
        <f>AG152*100</f>
        <v>45.39</v>
      </c>
      <c r="AI152" s="31">
        <f>AF152-AG152</f>
        <v>0</v>
      </c>
    </row>
    <row r="153" spans="1:35" x14ac:dyDescent="0.25">
      <c r="A153" s="12" t="s">
        <v>88</v>
      </c>
      <c r="B153" s="13" t="s">
        <v>37</v>
      </c>
      <c r="C153" s="37"/>
      <c r="D153" s="25"/>
      <c r="E153" s="25"/>
      <c r="F153" s="25"/>
      <c r="G153" s="25"/>
      <c r="H153" s="25"/>
      <c r="I153" s="25"/>
      <c r="J153" s="25"/>
      <c r="K153" s="26">
        <v>0.42559999999999998</v>
      </c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71"/>
      <c r="Y153" s="92">
        <v>67</v>
      </c>
      <c r="Z153" s="77">
        <f>SUM(C153:X153)</f>
        <v>0.42559999999999998</v>
      </c>
      <c r="AA153" s="17">
        <f>Z153*100</f>
        <v>42.559999999999995</v>
      </c>
      <c r="AB153" s="17">
        <v>42.559999999999995</v>
      </c>
      <c r="AC153" s="38">
        <f>COUNT(C153:X153,#REF!)</f>
        <v>1</v>
      </c>
      <c r="AD153" s="16">
        <f>Z153/AC153</f>
        <v>0.42559999999999998</v>
      </c>
      <c r="AE153" s="19" t="s">
        <v>38</v>
      </c>
      <c r="AF153" s="16">
        <f>MAX(C153:X153)</f>
        <v>0.42559999999999998</v>
      </c>
      <c r="AG153" s="20">
        <f>MIN(C153:X153)</f>
        <v>0.42559999999999998</v>
      </c>
      <c r="AH153" s="21">
        <f>AG153*100</f>
        <v>42.559999999999995</v>
      </c>
      <c r="AI153" s="20">
        <f>AF153-AG153</f>
        <v>0</v>
      </c>
    </row>
    <row r="154" spans="1:35" ht="15.75" thickBot="1" x14ac:dyDescent="0.3">
      <c r="A154" s="12" t="s">
        <v>171</v>
      </c>
      <c r="B154" s="13" t="s">
        <v>37</v>
      </c>
      <c r="C154" s="65"/>
      <c r="D154" s="67"/>
      <c r="E154" s="67"/>
      <c r="F154" s="84"/>
      <c r="G154" s="67"/>
      <c r="H154" s="84"/>
      <c r="I154" s="84"/>
      <c r="J154" s="67"/>
      <c r="K154" s="66">
        <v>0.40749999999999997</v>
      </c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89"/>
      <c r="Y154" s="92">
        <v>68</v>
      </c>
      <c r="Z154" s="77">
        <f>SUM(C154:X154)</f>
        <v>0.40749999999999997</v>
      </c>
      <c r="AA154" s="17">
        <f>Z154*100</f>
        <v>40.75</v>
      </c>
      <c r="AB154" s="17">
        <v>40.75</v>
      </c>
      <c r="AC154" s="38">
        <f>COUNT(C154:X154,#REF!)</f>
        <v>1</v>
      </c>
      <c r="AD154" s="16">
        <f>Z154/AC154</f>
        <v>0.40749999999999997</v>
      </c>
      <c r="AE154" s="19" t="s">
        <v>38</v>
      </c>
      <c r="AF154" s="16">
        <f>MAX(C154:X154)</f>
        <v>0.40749999999999997</v>
      </c>
      <c r="AG154" s="20">
        <f>MIN(C154:X154)</f>
        <v>0.40749999999999997</v>
      </c>
      <c r="AH154" s="21">
        <f>AG154*100</f>
        <v>40.75</v>
      </c>
      <c r="AI154" s="20">
        <f>AF154-AG154</f>
        <v>0</v>
      </c>
    </row>
    <row r="155" spans="1:35" hidden="1" x14ac:dyDescent="0.25">
      <c r="Y155" s="81"/>
    </row>
  </sheetData>
  <autoFilter ref="B1:B155" xr:uid="{0E42398A-7618-4A31-B9CB-27AA46D23982}">
    <filterColumn colId="0">
      <filters>
        <filter val="F"/>
      </filters>
    </filterColumn>
  </autoFilter>
  <sortState xmlns:xlrd2="http://schemas.microsoft.com/office/spreadsheetml/2017/richdata2" ref="A2:AI154">
    <sortCondition descending="1" ref="AB1:AB154"/>
  </sortState>
  <phoneticPr fontId="19" type="noConversion"/>
  <conditionalFormatting sqref="A34">
    <cfRule type="duplicateValues" dxfId="136" priority="95"/>
  </conditionalFormatting>
  <conditionalFormatting sqref="A35">
    <cfRule type="duplicateValues" dxfId="135" priority="21"/>
  </conditionalFormatting>
  <conditionalFormatting sqref="A53 A56">
    <cfRule type="duplicateValues" dxfId="132" priority="22"/>
    <cfRule type="duplicateValues" dxfId="134" priority="23"/>
    <cfRule type="duplicateValues" dxfId="133" priority="24"/>
  </conditionalFormatting>
  <conditionalFormatting sqref="A54:A55">
    <cfRule type="duplicateValues" dxfId="131" priority="25"/>
  </conditionalFormatting>
  <conditionalFormatting sqref="A57">
    <cfRule type="duplicateValues" dxfId="129" priority="92"/>
    <cfRule type="duplicateValues" dxfId="128" priority="93"/>
    <cfRule type="duplicateValues" dxfId="130" priority="94"/>
  </conditionalFormatting>
  <conditionalFormatting sqref="A58">
    <cfRule type="duplicateValues" dxfId="125" priority="26"/>
    <cfRule type="duplicateValues" dxfId="126" priority="27"/>
    <cfRule type="duplicateValues" dxfId="127" priority="28"/>
  </conditionalFormatting>
  <conditionalFormatting sqref="A59:A60">
    <cfRule type="duplicateValues" dxfId="124" priority="19"/>
    <cfRule type="duplicateValues" dxfId="122" priority="29"/>
    <cfRule type="duplicateValues" dxfId="123" priority="30"/>
  </conditionalFormatting>
  <conditionalFormatting sqref="A61">
    <cfRule type="duplicateValues" dxfId="121" priority="6"/>
  </conditionalFormatting>
  <conditionalFormatting sqref="A62">
    <cfRule type="duplicateValues" dxfId="118" priority="31"/>
    <cfRule type="duplicateValues" dxfId="119" priority="32"/>
    <cfRule type="duplicateValues" dxfId="120" priority="33"/>
  </conditionalFormatting>
  <conditionalFormatting sqref="A63">
    <cfRule type="duplicateValues" dxfId="115" priority="61"/>
    <cfRule type="duplicateValues" dxfId="116" priority="62"/>
    <cfRule type="duplicateValues" dxfId="117" priority="63"/>
  </conditionalFormatting>
  <conditionalFormatting sqref="A64">
    <cfRule type="duplicateValues" dxfId="113" priority="34"/>
    <cfRule type="duplicateValues" dxfId="114" priority="35"/>
    <cfRule type="duplicateValues" dxfId="112" priority="64"/>
  </conditionalFormatting>
  <conditionalFormatting sqref="A67:A69">
    <cfRule type="duplicateValues" dxfId="111" priority="36"/>
    <cfRule type="duplicateValues" dxfId="109" priority="37"/>
    <cfRule type="duplicateValues" dxfId="110" priority="65"/>
  </conditionalFormatting>
  <conditionalFormatting sqref="A72:A73">
    <cfRule type="duplicateValues" dxfId="108" priority="38"/>
  </conditionalFormatting>
  <conditionalFormatting sqref="A80">
    <cfRule type="duplicateValues" dxfId="107" priority="39"/>
    <cfRule type="duplicateValues" dxfId="106" priority="40"/>
  </conditionalFormatting>
  <conditionalFormatting sqref="A80:A86">
    <cfRule type="duplicateValues" dxfId="105" priority="89"/>
  </conditionalFormatting>
  <conditionalFormatting sqref="A81:A86">
    <cfRule type="duplicateValues" dxfId="104" priority="90"/>
    <cfRule type="duplicateValues" dxfId="103" priority="91"/>
  </conditionalFormatting>
  <conditionalFormatting sqref="A87:A89">
    <cfRule type="duplicateValues" dxfId="102" priority="86"/>
    <cfRule type="duplicateValues" dxfId="100" priority="87"/>
    <cfRule type="duplicateValues" dxfId="101" priority="88"/>
  </conditionalFormatting>
  <conditionalFormatting sqref="A90:A91">
    <cfRule type="duplicateValues" dxfId="99" priority="41"/>
    <cfRule type="duplicateValues" dxfId="98" priority="42"/>
    <cfRule type="duplicateValues" dxfId="97" priority="43"/>
  </conditionalFormatting>
  <conditionalFormatting sqref="A92:A94">
    <cfRule type="duplicateValues" dxfId="96" priority="83"/>
    <cfRule type="duplicateValues" dxfId="94" priority="84"/>
    <cfRule type="duplicateValues" dxfId="95" priority="85"/>
  </conditionalFormatting>
  <conditionalFormatting sqref="A95">
    <cfRule type="duplicateValues" dxfId="93" priority="44"/>
    <cfRule type="duplicateValues" dxfId="92" priority="45"/>
    <cfRule type="duplicateValues" dxfId="91" priority="46"/>
  </conditionalFormatting>
  <conditionalFormatting sqref="A96:A97">
    <cfRule type="duplicateValues" dxfId="89" priority="80"/>
    <cfRule type="duplicateValues" dxfId="88" priority="81"/>
    <cfRule type="duplicateValues" dxfId="90" priority="82"/>
  </conditionalFormatting>
  <conditionalFormatting sqref="A98">
    <cfRule type="duplicateValues" dxfId="87" priority="47"/>
    <cfRule type="duplicateValues" dxfId="86" priority="48"/>
    <cfRule type="duplicateValues" dxfId="85" priority="49"/>
  </conditionalFormatting>
  <conditionalFormatting sqref="A100 A36:A42 A7:A8">
    <cfRule type="duplicateValues" dxfId="84" priority="50"/>
  </conditionalFormatting>
  <conditionalFormatting sqref="A102">
    <cfRule type="duplicateValues" dxfId="83" priority="51"/>
  </conditionalFormatting>
  <conditionalFormatting sqref="A108">
    <cfRule type="duplicateValues" dxfId="82" priority="77"/>
    <cfRule type="duplicateValues" dxfId="80" priority="78"/>
    <cfRule type="duplicateValues" dxfId="81" priority="79"/>
  </conditionalFormatting>
  <conditionalFormatting sqref="A114:A115">
    <cfRule type="duplicateValues" dxfId="79" priority="74"/>
    <cfRule type="duplicateValues" dxfId="77" priority="75"/>
    <cfRule type="duplicateValues" dxfId="78" priority="76"/>
  </conditionalFormatting>
  <conditionalFormatting sqref="A116">
    <cfRule type="duplicateValues" dxfId="76" priority="53"/>
    <cfRule type="duplicateValues" dxfId="75" priority="54"/>
    <cfRule type="duplicateValues" dxfId="74" priority="55"/>
  </conditionalFormatting>
  <conditionalFormatting sqref="A117:A119 A112:A113">
    <cfRule type="duplicateValues" dxfId="73" priority="52"/>
  </conditionalFormatting>
  <conditionalFormatting sqref="A120:A121">
    <cfRule type="duplicateValues" dxfId="72" priority="71"/>
    <cfRule type="duplicateValues" dxfId="71" priority="72"/>
    <cfRule type="duplicateValues" dxfId="70" priority="73"/>
  </conditionalFormatting>
  <conditionalFormatting sqref="A124">
    <cfRule type="duplicateValues" dxfId="69" priority="56"/>
    <cfRule type="duplicateValues" dxfId="68" priority="57"/>
    <cfRule type="duplicateValues" dxfId="67" priority="58"/>
  </conditionalFormatting>
  <conditionalFormatting sqref="A125">
    <cfRule type="duplicateValues" dxfId="66" priority="18"/>
  </conditionalFormatting>
  <conditionalFormatting sqref="A127:A130">
    <cfRule type="duplicateValues" dxfId="65" priority="17"/>
  </conditionalFormatting>
  <conditionalFormatting sqref="A132">
    <cfRule type="duplicateValues" dxfId="63" priority="8"/>
    <cfRule type="duplicateValues" dxfId="62" priority="9"/>
    <cfRule type="duplicateValues" dxfId="64" priority="10"/>
  </conditionalFormatting>
  <conditionalFormatting sqref="A133">
    <cfRule type="duplicateValues" dxfId="61" priority="16"/>
  </conditionalFormatting>
  <conditionalFormatting sqref="A134:A135">
    <cfRule type="duplicateValues" dxfId="60" priority="70"/>
  </conditionalFormatting>
  <conditionalFormatting sqref="A136:A137">
    <cfRule type="duplicateValues" dxfId="59" priority="69"/>
  </conditionalFormatting>
  <conditionalFormatting sqref="A138">
    <cfRule type="duplicateValues" dxfId="58" priority="11"/>
  </conditionalFormatting>
  <conditionalFormatting sqref="A139:A140">
    <cfRule type="duplicateValues" dxfId="57" priority="68"/>
  </conditionalFormatting>
  <conditionalFormatting sqref="A141">
    <cfRule type="duplicateValues" dxfId="56" priority="67"/>
  </conditionalFormatting>
  <conditionalFormatting sqref="A142:A143">
    <cfRule type="duplicateValues" dxfId="55" priority="15"/>
  </conditionalFormatting>
  <conditionalFormatting sqref="A144">
    <cfRule type="duplicateValues" dxfId="54" priority="12"/>
  </conditionalFormatting>
  <conditionalFormatting sqref="A145">
    <cfRule type="duplicateValues" dxfId="53" priority="14"/>
  </conditionalFormatting>
  <conditionalFormatting sqref="A146">
    <cfRule type="duplicateValues" dxfId="52" priority="13"/>
  </conditionalFormatting>
  <conditionalFormatting sqref="A147:A149">
    <cfRule type="duplicateValues" dxfId="51" priority="66"/>
  </conditionalFormatting>
  <conditionalFormatting sqref="A150">
    <cfRule type="duplicateValues" dxfId="50" priority="7"/>
  </conditionalFormatting>
  <conditionalFormatting sqref="A152">
    <cfRule type="duplicateValues" dxfId="49" priority="5"/>
  </conditionalFormatting>
  <conditionalFormatting sqref="A153">
    <cfRule type="duplicateValues" dxfId="48" priority="4"/>
  </conditionalFormatting>
  <conditionalFormatting sqref="A154">
    <cfRule type="duplicateValues" dxfId="47" priority="1"/>
    <cfRule type="duplicateValues" dxfId="46" priority="2"/>
    <cfRule type="duplicateValues" dxfId="45" priority="3"/>
  </conditionalFormatting>
  <conditionalFormatting sqref="A52:B52">
    <cfRule type="duplicateValues" dxfId="42" priority="20"/>
    <cfRule type="duplicateValues" dxfId="44" priority="59"/>
    <cfRule type="duplicateValues" dxfId="43" priority="60"/>
  </conditionalFormatting>
  <pageMargins left="0.7" right="0.7" top="0.75" bottom="0.75" header="0.3" footer="0.3"/>
  <pageSetup paperSize="9" orientation="portrait" r:id="rId1"/>
  <ignoredErrors>
    <ignoredError sqref="AB3:AB4 AC3:AC34 AB13:AB154 AC123 AC150:AC154 AC65:AC67 AF3:AF154 AC61:AC63 AC75:AC86 AC69:AC73 AC36:AC37 AC125:AC141 AC39 AC42 AC44:AC46 AC49:AC59 AB6 AB5 AB7:AB12" formulaRange="1"/>
    <ignoredError sqref="AC87:AC122 AC142:AC149 AC64 AC60 AC74 AC68 AC35 AC124 AC38 AC40:AC41 AC43 AC47:AC48" formula="1" formulaRange="1"/>
    <ignoredError sqref="Y3" numberStoredAsText="1"/>
    <ignoredError sqref="AA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0C01-BD0D-4429-9E4E-BA2C728EB97F}">
  <dimension ref="A1:G15"/>
  <sheetViews>
    <sheetView workbookViewId="0">
      <selection activeCell="K13" sqref="K13"/>
    </sheetView>
  </sheetViews>
  <sheetFormatPr defaultRowHeight="15" x14ac:dyDescent="0.25"/>
  <cols>
    <col min="1" max="1" width="4.7109375" bestFit="1" customWidth="1"/>
    <col min="2" max="2" width="19.85546875" bestFit="1" customWidth="1"/>
    <col min="3" max="3" width="11.7109375" customWidth="1"/>
    <col min="4" max="4" width="20.85546875" customWidth="1"/>
    <col min="6" max="6" width="19" customWidth="1"/>
    <col min="7" max="7" width="21.85546875" customWidth="1"/>
  </cols>
  <sheetData>
    <row r="1" spans="1:7" ht="126" x14ac:dyDescent="0.35">
      <c r="A1" s="98"/>
      <c r="B1" s="99" t="s">
        <v>0</v>
      </c>
      <c r="C1" s="99" t="s">
        <v>25</v>
      </c>
      <c r="D1" s="99" t="s">
        <v>26</v>
      </c>
      <c r="E1" s="99" t="s">
        <v>27</v>
      </c>
      <c r="F1" s="99" t="s">
        <v>29</v>
      </c>
      <c r="G1" s="99" t="s">
        <v>30</v>
      </c>
    </row>
    <row r="2" spans="1:7" x14ac:dyDescent="0.25">
      <c r="A2" s="100" t="s">
        <v>192</v>
      </c>
      <c r="B2" s="101" t="s">
        <v>64</v>
      </c>
      <c r="C2" s="102">
        <v>848.07</v>
      </c>
      <c r="D2" s="103">
        <v>525.01</v>
      </c>
      <c r="E2" s="104">
        <v>10</v>
      </c>
      <c r="F2" s="105">
        <f>D2/6</f>
        <v>87.501666666666665</v>
      </c>
      <c r="G2" s="106">
        <v>0.92230000000000001</v>
      </c>
    </row>
    <row r="3" spans="1:7" x14ac:dyDescent="0.25">
      <c r="A3" s="100" t="s">
        <v>193</v>
      </c>
      <c r="B3" s="107" t="s">
        <v>167</v>
      </c>
      <c r="C3" s="108">
        <v>850.94999999999993</v>
      </c>
      <c r="D3" s="109">
        <v>470.75000000000006</v>
      </c>
      <c r="E3" s="110">
        <v>11</v>
      </c>
      <c r="F3" s="111">
        <f t="shared" ref="F3:F15" si="0">D3/6</f>
        <v>78.458333333333343</v>
      </c>
      <c r="G3" s="112">
        <v>0.79549999999999998</v>
      </c>
    </row>
    <row r="4" spans="1:7" x14ac:dyDescent="0.25">
      <c r="A4" s="100" t="s">
        <v>194</v>
      </c>
      <c r="B4" s="113" t="s">
        <v>90</v>
      </c>
      <c r="C4" s="114">
        <v>513.72000000000014</v>
      </c>
      <c r="D4" s="115">
        <v>447.32999999999993</v>
      </c>
      <c r="E4" s="116">
        <v>7</v>
      </c>
      <c r="F4" s="117">
        <f t="shared" si="0"/>
        <v>74.554999999999993</v>
      </c>
      <c r="G4" s="118">
        <v>0.76929999999999998</v>
      </c>
    </row>
    <row r="5" spans="1:7" x14ac:dyDescent="0.25">
      <c r="A5" s="100" t="s">
        <v>195</v>
      </c>
      <c r="B5" s="119" t="s">
        <v>87</v>
      </c>
      <c r="C5" s="120">
        <v>568.7700000000001</v>
      </c>
      <c r="D5" s="121">
        <v>439.84000000000003</v>
      </c>
      <c r="E5" s="122">
        <v>8</v>
      </c>
      <c r="F5" s="123">
        <f t="shared" si="0"/>
        <v>73.306666666666672</v>
      </c>
      <c r="G5" s="124">
        <v>0.75339999999999996</v>
      </c>
    </row>
    <row r="6" spans="1:7" x14ac:dyDescent="0.25">
      <c r="A6" s="100" t="s">
        <v>196</v>
      </c>
      <c r="B6" s="119" t="s">
        <v>122</v>
      </c>
      <c r="C6" s="120">
        <v>563.11999999999989</v>
      </c>
      <c r="D6" s="121">
        <v>426.46</v>
      </c>
      <c r="E6" s="122">
        <v>8</v>
      </c>
      <c r="F6" s="123">
        <f t="shared" si="0"/>
        <v>71.076666666666668</v>
      </c>
      <c r="G6" s="124">
        <v>0.72919999999999996</v>
      </c>
    </row>
    <row r="7" spans="1:7" x14ac:dyDescent="0.25">
      <c r="A7" s="100" t="s">
        <v>197</v>
      </c>
      <c r="B7" s="125" t="s">
        <v>63</v>
      </c>
      <c r="C7" s="120">
        <v>620.91</v>
      </c>
      <c r="D7" s="121">
        <v>421.65999999999997</v>
      </c>
      <c r="E7" s="122">
        <v>9</v>
      </c>
      <c r="F7" s="123">
        <f t="shared" si="0"/>
        <v>70.276666666666657</v>
      </c>
      <c r="G7" s="124">
        <v>0.72460000000000002</v>
      </c>
    </row>
    <row r="8" spans="1:7" x14ac:dyDescent="0.25">
      <c r="A8" s="100" t="s">
        <v>198</v>
      </c>
      <c r="B8" s="119" t="s">
        <v>112</v>
      </c>
      <c r="C8" s="120">
        <v>518.17999999999995</v>
      </c>
      <c r="D8" s="121">
        <v>414.41999999999996</v>
      </c>
      <c r="E8" s="122">
        <v>8</v>
      </c>
      <c r="F8" s="123">
        <f t="shared" si="0"/>
        <v>69.069999999999993</v>
      </c>
      <c r="G8" s="124">
        <v>0.70850000000000002</v>
      </c>
    </row>
    <row r="9" spans="1:7" x14ac:dyDescent="0.25">
      <c r="A9" s="100" t="s">
        <v>199</v>
      </c>
      <c r="B9" s="119" t="s">
        <v>103</v>
      </c>
      <c r="C9" s="120">
        <v>375.18</v>
      </c>
      <c r="D9" s="121">
        <v>375.18</v>
      </c>
      <c r="E9" s="122">
        <v>6</v>
      </c>
      <c r="F9" s="123">
        <f t="shared" si="0"/>
        <v>62.53</v>
      </c>
      <c r="G9" s="124">
        <v>0.67230000000000001</v>
      </c>
    </row>
    <row r="10" spans="1:7" x14ac:dyDescent="0.25">
      <c r="A10" s="100" t="s">
        <v>200</v>
      </c>
      <c r="B10" s="126" t="s">
        <v>176</v>
      </c>
      <c r="C10" s="120">
        <v>374.65</v>
      </c>
      <c r="D10" s="121">
        <v>374.65000000000003</v>
      </c>
      <c r="E10" s="122">
        <v>6</v>
      </c>
      <c r="F10" s="123">
        <f t="shared" si="0"/>
        <v>62.44166666666667</v>
      </c>
      <c r="G10" s="124">
        <v>0.64049999999999996</v>
      </c>
    </row>
    <row r="11" spans="1:7" x14ac:dyDescent="0.25">
      <c r="A11" s="100" t="s">
        <v>201</v>
      </c>
      <c r="B11" s="126" t="s">
        <v>110</v>
      </c>
      <c r="C11" s="120">
        <v>487.72000000000008</v>
      </c>
      <c r="D11" s="121">
        <v>373.83000000000004</v>
      </c>
      <c r="E11" s="122">
        <v>8</v>
      </c>
      <c r="F11" s="123">
        <f t="shared" si="0"/>
        <v>62.305000000000007</v>
      </c>
      <c r="G11" s="124">
        <v>0.64759999999999995</v>
      </c>
    </row>
    <row r="12" spans="1:7" x14ac:dyDescent="0.25">
      <c r="A12" s="100" t="s">
        <v>202</v>
      </c>
      <c r="B12" s="119" t="s">
        <v>175</v>
      </c>
      <c r="C12" s="120">
        <v>419.96000000000004</v>
      </c>
      <c r="D12" s="121">
        <v>364.52</v>
      </c>
      <c r="E12" s="122">
        <v>7</v>
      </c>
      <c r="F12" s="123">
        <f t="shared" si="0"/>
        <v>60.75333333333333</v>
      </c>
      <c r="G12" s="124">
        <v>0.62370000000000003</v>
      </c>
    </row>
    <row r="13" spans="1:7" x14ac:dyDescent="0.25">
      <c r="A13" s="100" t="s">
        <v>203</v>
      </c>
      <c r="B13" s="119" t="s">
        <v>114</v>
      </c>
      <c r="C13" s="120">
        <v>357.02000000000004</v>
      </c>
      <c r="D13" s="121">
        <v>357.02</v>
      </c>
      <c r="E13" s="122">
        <v>6</v>
      </c>
      <c r="F13" s="123">
        <f t="shared" si="0"/>
        <v>59.50333333333333</v>
      </c>
      <c r="G13" s="124">
        <v>0.6159</v>
      </c>
    </row>
    <row r="14" spans="1:7" x14ac:dyDescent="0.25">
      <c r="A14" s="100" t="s">
        <v>204</v>
      </c>
      <c r="B14" s="119" t="s">
        <v>189</v>
      </c>
      <c r="C14" s="120">
        <v>576.67000000000007</v>
      </c>
      <c r="D14" s="121">
        <v>354.65000000000003</v>
      </c>
      <c r="E14" s="127">
        <v>10</v>
      </c>
      <c r="F14" s="123">
        <f t="shared" si="0"/>
        <v>59.108333333333341</v>
      </c>
      <c r="G14" s="124">
        <v>0.60880000000000001</v>
      </c>
    </row>
    <row r="15" spans="1:7" x14ac:dyDescent="0.25">
      <c r="A15" s="100" t="s">
        <v>205</v>
      </c>
      <c r="B15" s="126" t="s">
        <v>187</v>
      </c>
      <c r="C15" s="120">
        <v>343.37</v>
      </c>
      <c r="D15" s="121">
        <v>343.37</v>
      </c>
      <c r="E15" s="122">
        <v>6</v>
      </c>
      <c r="F15" s="123">
        <f t="shared" si="0"/>
        <v>57.228333333333332</v>
      </c>
      <c r="G15" s="124">
        <v>0.60099999999999998</v>
      </c>
    </row>
  </sheetData>
  <conditionalFormatting sqref="B4">
    <cfRule type="duplicateValues" dxfId="41" priority="17"/>
    <cfRule type="duplicateValues" dxfId="40" priority="18"/>
    <cfRule type="duplicateValues" dxfId="39" priority="19"/>
  </conditionalFormatting>
  <conditionalFormatting sqref="B5">
    <cfRule type="duplicateValues" dxfId="38" priority="16"/>
  </conditionalFormatting>
  <conditionalFormatting sqref="B6">
    <cfRule type="duplicateValues" dxfId="37" priority="13"/>
    <cfRule type="duplicateValues" dxfId="36" priority="14"/>
    <cfRule type="duplicateValues" dxfId="35" priority="15"/>
  </conditionalFormatting>
  <conditionalFormatting sqref="B10">
    <cfRule type="duplicateValues" dxfId="34" priority="10"/>
    <cfRule type="duplicateValues" dxfId="33" priority="11"/>
    <cfRule type="duplicateValues" dxfId="32" priority="12"/>
  </conditionalFormatting>
  <conditionalFormatting sqref="B11">
    <cfRule type="duplicateValues" dxfId="31" priority="7"/>
    <cfRule type="duplicateValues" dxfId="30" priority="8"/>
    <cfRule type="duplicateValues" dxfId="29" priority="9"/>
  </conditionalFormatting>
  <conditionalFormatting sqref="B12">
    <cfRule type="duplicateValues" dxfId="28" priority="6"/>
  </conditionalFormatting>
  <conditionalFormatting sqref="B13">
    <cfRule type="duplicateValues" dxfId="27" priority="5"/>
  </conditionalFormatting>
  <conditionalFormatting sqref="B14">
    <cfRule type="duplicateValues" dxfId="26" priority="4"/>
  </conditionalFormatting>
  <conditionalFormatting sqref="B15">
    <cfRule type="duplicateValues" dxfId="25" priority="1"/>
    <cfRule type="duplicateValues" dxfId="24" priority="2"/>
    <cfRule type="duplicateValues" dxfId="23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ECE0E-EF5F-40EE-80EE-53C7F59153C9}">
  <dimension ref="A1:G20"/>
  <sheetViews>
    <sheetView workbookViewId="0">
      <selection sqref="A1:G20"/>
    </sheetView>
  </sheetViews>
  <sheetFormatPr defaultRowHeight="15" x14ac:dyDescent="0.25"/>
  <cols>
    <col min="1" max="1" width="10.42578125" customWidth="1"/>
    <col min="2" max="2" width="20.42578125" bestFit="1" customWidth="1"/>
    <col min="3" max="3" width="15.5703125" customWidth="1"/>
    <col min="4" max="4" width="19.5703125" customWidth="1"/>
    <col min="5" max="5" width="12.140625" customWidth="1"/>
    <col min="6" max="6" width="21.5703125" customWidth="1"/>
    <col min="7" max="7" width="14.140625" customWidth="1"/>
  </cols>
  <sheetData>
    <row r="1" spans="1:7" ht="105" x14ac:dyDescent="0.35">
      <c r="A1" s="98"/>
      <c r="B1" s="128" t="s">
        <v>0</v>
      </c>
      <c r="C1" s="129" t="s">
        <v>25</v>
      </c>
      <c r="D1" s="99" t="s">
        <v>26</v>
      </c>
      <c r="E1" s="130" t="s">
        <v>27</v>
      </c>
      <c r="F1" s="129" t="s">
        <v>29</v>
      </c>
      <c r="G1" s="129" t="s">
        <v>30</v>
      </c>
    </row>
    <row r="2" spans="1:7" x14ac:dyDescent="0.25">
      <c r="A2" s="131" t="s">
        <v>192</v>
      </c>
      <c r="B2" s="132" t="s">
        <v>130</v>
      </c>
      <c r="C2" s="133">
        <v>490.56999999999994</v>
      </c>
      <c r="D2" s="134">
        <v>490.57000000000005</v>
      </c>
      <c r="E2" s="135">
        <v>6</v>
      </c>
      <c r="F2" s="133">
        <v>81.76166666666667</v>
      </c>
      <c r="G2" s="136">
        <v>0.83169999999999999</v>
      </c>
    </row>
    <row r="3" spans="1:7" x14ac:dyDescent="0.25">
      <c r="A3" s="131" t="s">
        <v>193</v>
      </c>
      <c r="B3" s="137" t="s">
        <v>159</v>
      </c>
      <c r="C3" s="138">
        <v>472.64</v>
      </c>
      <c r="D3" s="139">
        <v>472.64</v>
      </c>
      <c r="E3" s="140">
        <v>6</v>
      </c>
      <c r="F3" s="141">
        <v>78.773333333333326</v>
      </c>
      <c r="G3" s="142">
        <v>0.81459999999999999</v>
      </c>
    </row>
    <row r="4" spans="1:7" x14ac:dyDescent="0.25">
      <c r="A4" s="131" t="s">
        <v>194</v>
      </c>
      <c r="B4" s="143" t="s">
        <v>143</v>
      </c>
      <c r="C4" s="114">
        <v>677.57</v>
      </c>
      <c r="D4" s="115">
        <v>463.40999999999997</v>
      </c>
      <c r="E4" s="144">
        <v>9</v>
      </c>
      <c r="F4" s="117">
        <v>77.234999999999999</v>
      </c>
      <c r="G4" s="118">
        <v>0.80649999999999999</v>
      </c>
    </row>
    <row r="5" spans="1:7" x14ac:dyDescent="0.25">
      <c r="A5" s="131" t="s">
        <v>195</v>
      </c>
      <c r="B5" s="145" t="s">
        <v>86</v>
      </c>
      <c r="C5" s="146">
        <v>604.37</v>
      </c>
      <c r="D5" s="147">
        <v>459.83</v>
      </c>
      <c r="E5" s="148">
        <v>8</v>
      </c>
      <c r="F5" s="149">
        <v>76.638333333333335</v>
      </c>
      <c r="G5" s="150">
        <v>0.78839999999999999</v>
      </c>
    </row>
    <row r="6" spans="1:7" x14ac:dyDescent="0.25">
      <c r="A6" s="131" t="s">
        <v>196</v>
      </c>
      <c r="B6" s="100" t="s">
        <v>42</v>
      </c>
      <c r="C6" s="146">
        <v>979.04000000000019</v>
      </c>
      <c r="D6" s="147">
        <v>456.89</v>
      </c>
      <c r="E6" s="148">
        <v>13</v>
      </c>
      <c r="F6" s="149">
        <v>76.148333333333326</v>
      </c>
      <c r="G6" s="150">
        <v>0.76659999999999995</v>
      </c>
    </row>
    <row r="7" spans="1:7" x14ac:dyDescent="0.25">
      <c r="A7" s="131" t="s">
        <v>197</v>
      </c>
      <c r="B7" s="100" t="s">
        <v>154</v>
      </c>
      <c r="C7" s="146">
        <v>455.44999999999993</v>
      </c>
      <c r="D7" s="147">
        <v>455.45</v>
      </c>
      <c r="E7" s="148">
        <v>6</v>
      </c>
      <c r="F7" s="149">
        <v>75.908333333333331</v>
      </c>
      <c r="G7" s="151">
        <v>0.80289999999999995</v>
      </c>
    </row>
    <row r="8" spans="1:7" x14ac:dyDescent="0.25">
      <c r="A8" s="131" t="s">
        <v>198</v>
      </c>
      <c r="B8" s="152" t="s">
        <v>165</v>
      </c>
      <c r="C8" s="146">
        <v>597.31999999999994</v>
      </c>
      <c r="D8" s="147">
        <v>451.11</v>
      </c>
      <c r="E8" s="148">
        <v>8</v>
      </c>
      <c r="F8" s="149">
        <v>75.185000000000002</v>
      </c>
      <c r="G8" s="150">
        <v>0.76270000000000004</v>
      </c>
    </row>
    <row r="9" spans="1:7" x14ac:dyDescent="0.25">
      <c r="A9" s="131" t="s">
        <v>199</v>
      </c>
      <c r="B9" s="152" t="s">
        <v>144</v>
      </c>
      <c r="C9" s="146">
        <v>508.44000000000005</v>
      </c>
      <c r="D9" s="147">
        <v>438.99</v>
      </c>
      <c r="E9" s="148">
        <v>7</v>
      </c>
      <c r="F9" s="149">
        <v>73.165000000000006</v>
      </c>
      <c r="G9" s="150">
        <v>0.73899999999999999</v>
      </c>
    </row>
    <row r="10" spans="1:7" x14ac:dyDescent="0.25">
      <c r="A10" s="131" t="s">
        <v>200</v>
      </c>
      <c r="B10" s="152" t="s">
        <v>172</v>
      </c>
      <c r="C10" s="146">
        <v>438.53</v>
      </c>
      <c r="D10" s="147">
        <v>438.53000000000003</v>
      </c>
      <c r="E10" s="148">
        <v>6</v>
      </c>
      <c r="F10" s="149">
        <v>73.088333333333338</v>
      </c>
      <c r="G10" s="150">
        <v>0.74</v>
      </c>
    </row>
    <row r="11" spans="1:7" x14ac:dyDescent="0.25">
      <c r="A11" s="131" t="s">
        <v>201</v>
      </c>
      <c r="B11" s="100" t="s">
        <v>155</v>
      </c>
      <c r="C11" s="146">
        <v>641.0100000000001</v>
      </c>
      <c r="D11" s="147">
        <v>432.24999999999994</v>
      </c>
      <c r="E11" s="148">
        <v>9</v>
      </c>
      <c r="F11" s="149">
        <v>72.041666666666657</v>
      </c>
      <c r="G11" s="150">
        <v>0.73709999999999998</v>
      </c>
    </row>
    <row r="12" spans="1:7" x14ac:dyDescent="0.25">
      <c r="A12" s="131" t="s">
        <v>202</v>
      </c>
      <c r="B12" s="152" t="s">
        <v>140</v>
      </c>
      <c r="C12" s="146">
        <v>782.1400000000001</v>
      </c>
      <c r="D12" s="147">
        <v>431.97</v>
      </c>
      <c r="E12" s="148">
        <v>11</v>
      </c>
      <c r="F12" s="149">
        <v>71.995000000000005</v>
      </c>
      <c r="G12" s="150">
        <v>0.72950000000000004</v>
      </c>
    </row>
    <row r="13" spans="1:7" x14ac:dyDescent="0.25">
      <c r="A13" s="131" t="s">
        <v>203</v>
      </c>
      <c r="B13" s="100" t="s">
        <v>129</v>
      </c>
      <c r="C13" s="146">
        <v>492.01000000000005</v>
      </c>
      <c r="D13" s="147">
        <v>423.40999999999997</v>
      </c>
      <c r="E13" s="148">
        <v>7</v>
      </c>
      <c r="F13" s="149">
        <v>70.568333333333328</v>
      </c>
      <c r="G13" s="150">
        <v>0.72640000000000005</v>
      </c>
    </row>
    <row r="14" spans="1:7" x14ac:dyDescent="0.25">
      <c r="A14" s="131" t="s">
        <v>204</v>
      </c>
      <c r="B14" s="100" t="s">
        <v>98</v>
      </c>
      <c r="C14" s="146">
        <v>477.71</v>
      </c>
      <c r="D14" s="147">
        <v>416.82999999999993</v>
      </c>
      <c r="E14" s="148">
        <v>7</v>
      </c>
      <c r="F14" s="149">
        <v>69.47166666666665</v>
      </c>
      <c r="G14" s="150">
        <v>0.72160000000000002</v>
      </c>
    </row>
    <row r="15" spans="1:7" x14ac:dyDescent="0.25">
      <c r="A15" s="131" t="s">
        <v>205</v>
      </c>
      <c r="B15" s="153" t="s">
        <v>49</v>
      </c>
      <c r="C15" s="146">
        <v>481.32</v>
      </c>
      <c r="D15" s="147">
        <v>415.50999999999993</v>
      </c>
      <c r="E15" s="148">
        <v>7</v>
      </c>
      <c r="F15" s="149">
        <v>69.251666666666651</v>
      </c>
      <c r="G15" s="150">
        <v>0.70599999999999996</v>
      </c>
    </row>
    <row r="16" spans="1:7" x14ac:dyDescent="0.25">
      <c r="A16" s="131" t="s">
        <v>206</v>
      </c>
      <c r="B16" s="153" t="s">
        <v>50</v>
      </c>
      <c r="C16" s="146">
        <v>413.98</v>
      </c>
      <c r="D16" s="147">
        <v>413.98</v>
      </c>
      <c r="E16" s="148">
        <v>6</v>
      </c>
      <c r="F16" s="149">
        <v>68.99666666666667</v>
      </c>
      <c r="G16" s="150">
        <v>0.70779999999999998</v>
      </c>
    </row>
    <row r="17" spans="1:7" x14ac:dyDescent="0.25">
      <c r="A17" s="131" t="s">
        <v>207</v>
      </c>
      <c r="B17" s="100" t="s">
        <v>75</v>
      </c>
      <c r="C17" s="146">
        <v>793.99</v>
      </c>
      <c r="D17" s="147">
        <v>404.3</v>
      </c>
      <c r="E17" s="148">
        <v>12</v>
      </c>
      <c r="F17" s="149">
        <v>67.38333333333334</v>
      </c>
      <c r="G17" s="150">
        <v>0.68840000000000001</v>
      </c>
    </row>
    <row r="18" spans="1:7" x14ac:dyDescent="0.25">
      <c r="A18" s="131" t="s">
        <v>208</v>
      </c>
      <c r="B18" s="100" t="s">
        <v>169</v>
      </c>
      <c r="C18" s="146">
        <v>520.38</v>
      </c>
      <c r="D18" s="147">
        <v>394.71</v>
      </c>
      <c r="E18" s="148">
        <v>8</v>
      </c>
      <c r="F18" s="149">
        <v>65.784999999999997</v>
      </c>
      <c r="G18" s="150">
        <v>0.68240000000000001</v>
      </c>
    </row>
    <row r="19" spans="1:7" x14ac:dyDescent="0.25">
      <c r="A19" s="131" t="s">
        <v>209</v>
      </c>
      <c r="B19" s="100" t="s">
        <v>74</v>
      </c>
      <c r="C19" s="146">
        <v>407.43000000000006</v>
      </c>
      <c r="D19" s="147">
        <v>351.58</v>
      </c>
      <c r="E19" s="148">
        <v>7</v>
      </c>
      <c r="F19" s="149">
        <v>58.596666666666664</v>
      </c>
      <c r="G19" s="150">
        <v>0.61270000000000002</v>
      </c>
    </row>
    <row r="20" spans="1:7" x14ac:dyDescent="0.25">
      <c r="A20" s="131" t="s">
        <v>210</v>
      </c>
      <c r="B20" s="100" t="s">
        <v>162</v>
      </c>
      <c r="C20" s="146">
        <v>317.94</v>
      </c>
      <c r="D20" s="147">
        <v>317.94</v>
      </c>
      <c r="E20" s="148">
        <v>6</v>
      </c>
      <c r="F20" s="149">
        <v>52.99</v>
      </c>
      <c r="G20" s="150">
        <v>0.55930000000000002</v>
      </c>
    </row>
  </sheetData>
  <conditionalFormatting sqref="B5:B6">
    <cfRule type="duplicateValues" dxfId="22" priority="23"/>
  </conditionalFormatting>
  <conditionalFormatting sqref="B8">
    <cfRule type="duplicateValues" dxfId="21" priority="20"/>
    <cfRule type="duplicateValues" dxfId="20" priority="21"/>
    <cfRule type="duplicateValues" dxfId="19" priority="22"/>
  </conditionalFormatting>
  <conditionalFormatting sqref="B9">
    <cfRule type="duplicateValues" dxfId="18" priority="14"/>
    <cfRule type="duplicateValues" dxfId="17" priority="15"/>
    <cfRule type="duplicateValues" dxfId="16" priority="16"/>
  </conditionalFormatting>
  <conditionalFormatting sqref="B10">
    <cfRule type="duplicateValues" dxfId="15" priority="17"/>
    <cfRule type="duplicateValues" dxfId="14" priority="18"/>
    <cfRule type="duplicateValues" dxfId="13" priority="19"/>
  </conditionalFormatting>
  <conditionalFormatting sqref="B12">
    <cfRule type="duplicateValues" dxfId="12" priority="11"/>
    <cfRule type="duplicateValues" dxfId="11" priority="12"/>
    <cfRule type="duplicateValues" dxfId="10" priority="13"/>
  </conditionalFormatting>
  <conditionalFormatting sqref="B14">
    <cfRule type="duplicateValues" dxfId="9" priority="7"/>
  </conditionalFormatting>
  <conditionalFormatting sqref="B15">
    <cfRule type="duplicateValues" dxfId="8" priority="8"/>
    <cfRule type="duplicateValues" dxfId="7" priority="9"/>
    <cfRule type="duplicateValues" dxfId="6" priority="10"/>
  </conditionalFormatting>
  <conditionalFormatting sqref="B16">
    <cfRule type="duplicateValues" dxfId="5" priority="4"/>
    <cfRule type="duplicateValues" dxfId="4" priority="5"/>
    <cfRule type="duplicateValues" dxfId="3" priority="6"/>
  </conditionalFormatting>
  <conditionalFormatting sqref="B17:B18">
    <cfRule type="duplicateValues" dxfId="2" priority="3"/>
  </conditionalFormatting>
  <conditionalFormatting sqref="B19">
    <cfRule type="duplicateValues" dxfId="1" priority="2"/>
  </conditionalFormatting>
  <conditionalFormatting sqref="B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Results</vt:lpstr>
      <vt:lpstr>Ladies Top 10</vt:lpstr>
      <vt:lpstr>Mens Top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Hull</dc:creator>
  <cp:lastModifiedBy>Sylvia Hull</cp:lastModifiedBy>
  <dcterms:created xsi:type="dcterms:W3CDTF">2025-02-19T13:40:55Z</dcterms:created>
  <dcterms:modified xsi:type="dcterms:W3CDTF">2025-02-19T14:17:51Z</dcterms:modified>
</cp:coreProperties>
</file>